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llinois.gov\dhs\DPH535\Unitdata\BFN\MEQA Tracking\MEQA Tracking\MEQA SFY26 Tracking\"/>
    </mc:Choice>
  </mc:AlternateContent>
  <xr:revisionPtr revIDLastSave="0" documentId="13_ncr:1_{4FB1244A-282B-4847-874F-EC508BF47AC2}" xr6:coauthVersionLast="47" xr6:coauthVersionMax="47" xr10:uidLastSave="{00000000-0000-0000-0000-000000000000}"/>
  <bookViews>
    <workbookView xWindow="-108" yWindow="-108" windowWidth="23256" windowHeight="12456" tabRatio="908" activeTab="1" xr2:uid="{00000000-000D-0000-FFFF-FFFF00000000}"/>
  </bookViews>
  <sheets>
    <sheet name="Summary" sheetId="10" r:id="rId1"/>
    <sheet name="Administration" sheetId="1" r:id="rId2"/>
    <sheet name="Civil Rights" sheetId="2" r:id="rId3"/>
    <sheet name="Program Integrity" sheetId="3" r:id="rId4"/>
    <sheet name="LA Procedures &amp; QA" sheetId="4" r:id="rId5"/>
    <sheet name="Observations &amp; Cert Stand" sheetId="5" r:id="rId6"/>
    <sheet name="Nutrition Education" sheetId="6" r:id="rId7"/>
    <sheet name="MPF and Food Issuance" sheetId="7" r:id="rId8"/>
    <sheet name="BFPC" sheetId="8" r:id="rId9"/>
    <sheet name="WFMNP" sheetId="9" r:id="rId10"/>
    <sheet name="WPP" sheetId="11" r:id="rId11"/>
  </sheets>
  <definedNames>
    <definedName name="_xlnm.Print_Area" localSheetId="1">Administration!$A$1:$I$47</definedName>
    <definedName name="_xlnm.Print_Area" localSheetId="8">BFPC!$A$1:$I$29</definedName>
    <definedName name="_xlnm.Print_Area" localSheetId="2">'Civil Rights'!$A$1:$I$14</definedName>
    <definedName name="_xlnm.Print_Area" localSheetId="4">'LA Procedures &amp; QA'!$A$1:$I$23</definedName>
    <definedName name="_xlnm.Print_Area" localSheetId="7">'MPF and Food Issuance'!$A$1:$I$12</definedName>
    <definedName name="_xlnm.Print_Area" localSheetId="6">'Nutrition Education'!$A$1:$I$14</definedName>
    <definedName name="_xlnm.Print_Area" localSheetId="5">'Observations &amp; Cert Stand'!$A$1:$I$53</definedName>
    <definedName name="_xlnm.Print_Area" localSheetId="0">Summary!$A$1:$N$34</definedName>
    <definedName name="_xlnm.Print_Area" localSheetId="9">WFMNP!$A$1:$I$15</definedName>
    <definedName name="_xlnm.Print_Titles" localSheetId="1">Administration!$1:$1</definedName>
    <definedName name="_xlnm.Print_Titles" localSheetId="8">BFPC!$2:$2</definedName>
    <definedName name="_xlnm.Print_Titles" localSheetId="2">'Civil Rights'!$1:$1</definedName>
    <definedName name="_xlnm.Print_Titles" localSheetId="4">'LA Procedures &amp; QA'!$1:$1</definedName>
    <definedName name="_xlnm.Print_Titles" localSheetId="7">'MPF and Food Issuance'!$1:$1</definedName>
    <definedName name="_xlnm.Print_Titles" localSheetId="6">'Nutrition Education'!$1:$1</definedName>
    <definedName name="_xlnm.Print_Titles" localSheetId="5">'Observations &amp; Cert Stand'!$1:$1</definedName>
    <definedName name="_xlnm.Print_Titles" localSheetId="3">'Program Integrity'!$1:$1</definedName>
    <definedName name="_xlnm.Print_Titles" localSheetId="9">WFMNP!$2:$2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5" l="1"/>
  <c r="E22" i="5"/>
  <c r="E45" i="5"/>
  <c r="E47" i="5"/>
  <c r="E51" i="5"/>
  <c r="J21" i="10"/>
  <c r="J22" i="10"/>
  <c r="E12" i="11"/>
  <c r="G12" i="11" s="1"/>
  <c r="E9" i="11"/>
  <c r="G9" i="11" s="1"/>
  <c r="E6" i="11"/>
  <c r="G6" i="11" s="1"/>
  <c r="E3" i="11"/>
  <c r="G3" i="11" s="1"/>
  <c r="E10" i="7"/>
  <c r="E12" i="9"/>
  <c r="E9" i="3"/>
  <c r="E2" i="4"/>
  <c r="E31" i="3"/>
  <c r="G31" i="3" s="1"/>
  <c r="E19" i="3"/>
  <c r="G19" i="3" s="1"/>
  <c r="E2" i="3"/>
  <c r="G2" i="3" s="1"/>
  <c r="E13" i="3"/>
  <c r="G13" i="3" s="1"/>
  <c r="E6" i="7"/>
  <c r="E45" i="1"/>
  <c r="G45" i="1" s="1"/>
  <c r="E41" i="1"/>
  <c r="G41" i="1" s="1"/>
  <c r="E37" i="1"/>
  <c r="G37" i="1" s="1"/>
  <c r="E33" i="1"/>
  <c r="G33" i="1" s="1"/>
  <c r="E28" i="1"/>
  <c r="G28" i="1" s="1"/>
  <c r="E8" i="2"/>
  <c r="G8" i="2" s="1"/>
  <c r="E2" i="2"/>
  <c r="G14" i="11" l="1"/>
  <c r="I22" i="10" s="1"/>
  <c r="E11" i="2"/>
  <c r="G11" i="2" s="1"/>
  <c r="E5" i="2"/>
  <c r="G5" i="2" s="1"/>
  <c r="G6" i="7" l="1"/>
  <c r="E16" i="4"/>
  <c r="G16" i="4" s="1"/>
  <c r="E10" i="4"/>
  <c r="G10" i="4" s="1"/>
  <c r="E3" i="8"/>
  <c r="G3" i="8" s="1"/>
  <c r="E7" i="8"/>
  <c r="G7" i="8" s="1"/>
  <c r="E24" i="8"/>
  <c r="G24" i="8" s="1"/>
  <c r="E21" i="8"/>
  <c r="G21" i="8" s="1"/>
  <c r="E2" i="1"/>
  <c r="G2" i="1" s="1"/>
  <c r="G12" i="9"/>
  <c r="E7" i="9"/>
  <c r="G7" i="9" s="1"/>
  <c r="E2" i="7"/>
  <c r="G2" i="7" s="1"/>
  <c r="G2" i="5"/>
  <c r="G22" i="5"/>
  <c r="E33" i="5"/>
  <c r="G33" i="5" s="1"/>
  <c r="G45" i="5"/>
  <c r="G47" i="5"/>
  <c r="G51" i="5"/>
  <c r="E14" i="1"/>
  <c r="G14" i="1" s="1"/>
  <c r="E2" i="6"/>
  <c r="G2" i="6" s="1"/>
  <c r="G2" i="2"/>
  <c r="G14" i="2" s="1"/>
  <c r="G13" i="10"/>
  <c r="F13" i="10" s="1"/>
  <c r="E10" i="9"/>
  <c r="G10" i="9" s="1"/>
  <c r="E3" i="9"/>
  <c r="G3" i="9" s="1"/>
  <c r="E6" i="6"/>
  <c r="G6" i="6" s="1"/>
  <c r="G2" i="4"/>
  <c r="G14" i="6" l="1"/>
  <c r="I17" i="10" s="1"/>
  <c r="G23" i="4"/>
  <c r="I15" i="10" s="1"/>
  <c r="G47" i="1"/>
  <c r="I12" i="10" s="1"/>
  <c r="I13" i="10"/>
  <c r="G29" i="8"/>
  <c r="I20" i="10" s="1"/>
  <c r="G15" i="9"/>
  <c r="I21" i="10" s="1"/>
  <c r="G37" i="3"/>
  <c r="I14" i="10" s="1"/>
  <c r="G53" i="5"/>
  <c r="I16" i="10" s="1"/>
  <c r="G10" i="7"/>
  <c r="G12" i="7"/>
  <c r="I18" i="10" s="1"/>
  <c r="I11" i="10" l="1"/>
</calcChain>
</file>

<file path=xl/sharedStrings.xml><?xml version="1.0" encoding="utf-8"?>
<sst xmlns="http://schemas.openxmlformats.org/spreadsheetml/2006/main" count="519" uniqueCount="462">
  <si>
    <t>Administration</t>
  </si>
  <si>
    <t>Upon review of the local agency's past quarter of expenditures using the local "Summary Expenditure Documentation" form, note the following:</t>
  </si>
  <si>
    <t>Total Corrective Actions - Administration</t>
  </si>
  <si>
    <t>Not Met</t>
  </si>
  <si>
    <t>CA</t>
  </si>
  <si>
    <t>Civil Rights</t>
  </si>
  <si>
    <t>Total Corrective Actions - Civil Rights</t>
  </si>
  <si>
    <t>N/A</t>
  </si>
  <si>
    <t>Met</t>
  </si>
  <si>
    <t>Met, N/A or Not Met</t>
  </si>
  <si>
    <t>Dual Participation (Fed Reg 246.7)</t>
  </si>
  <si>
    <t>Program Integrity</t>
  </si>
  <si>
    <t>Total Corrective Actions - Program Integrity</t>
  </si>
  <si>
    <t>Local Agency Procedures &amp; Quality Assurance</t>
  </si>
  <si>
    <t>Intake</t>
  </si>
  <si>
    <t>Nutrition Education</t>
  </si>
  <si>
    <t>Total Corrective Actions - Nutrition Education</t>
  </si>
  <si>
    <t>Total Corrective Actions - Medically Prescribed Formula</t>
  </si>
  <si>
    <t>Does not have BFPC Program</t>
  </si>
  <si>
    <t>Does not participate in FMNP</t>
  </si>
  <si>
    <t>Total Corrective Actions - Farmers' Market</t>
  </si>
  <si>
    <t>Total Corrective Actions - BFPC Program</t>
  </si>
  <si>
    <t>Illinois Department of Human Services</t>
  </si>
  <si>
    <t>Bureau of Family Nutrition</t>
  </si>
  <si>
    <t>Agency:</t>
  </si>
  <si>
    <t>Total WIC Clinic Sites administered by this agency</t>
  </si>
  <si>
    <t>Number of clinic sites being reviewed during this evaluation</t>
  </si>
  <si>
    <t>Does this meet 20% requirement?</t>
  </si>
  <si>
    <t>Date</t>
  </si>
  <si>
    <t>Site:</t>
  </si>
  <si>
    <t>Review Staff:</t>
  </si>
  <si>
    <t>1)</t>
  </si>
  <si>
    <t>2)</t>
  </si>
  <si>
    <t>3)</t>
  </si>
  <si>
    <t>4)</t>
  </si>
  <si>
    <t>5)</t>
  </si>
  <si>
    <t>Total Corrective Actions</t>
  </si>
  <si>
    <t>Medically Prescribed Formula</t>
  </si>
  <si>
    <t>BFPC</t>
  </si>
  <si>
    <t>Met, N/A, Not Met</t>
  </si>
  <si>
    <t>Division of Family and Community Services</t>
  </si>
  <si>
    <t xml:space="preserve">Provides job specific training to ensure compliance with state policies and documentation kept on file for review.  </t>
  </si>
  <si>
    <t>Local Agency completes nutrition risk assessment following the Value Enhanced Nutrition Assessment (VENA) process.</t>
  </si>
  <si>
    <t>Contract Agreements  &amp; Special Projects (Fed Reg 246.6)</t>
  </si>
  <si>
    <t>Documentation and Referral</t>
  </si>
  <si>
    <t>Staff Training</t>
  </si>
  <si>
    <t xml:space="preserve">Program Management and Staffing </t>
  </si>
  <si>
    <t>National Voter Registration Act (NVRA)</t>
  </si>
  <si>
    <t>Staffing (Fed Reg 246.6)</t>
  </si>
  <si>
    <t>Facilities (Fed Reg 246.26)</t>
  </si>
  <si>
    <t>Records (Fed Reg 246.6)</t>
  </si>
  <si>
    <t xml:space="preserve">Program Explanation </t>
  </si>
  <si>
    <t xml:space="preserve">WIC ID Card </t>
  </si>
  <si>
    <t>a) Inventory List is current, dated and identifies:
• Tag number/Inventory number
• Item description
• Model Number/Serial Number
• Date of purchase
• Unit cost
• Location</t>
  </si>
  <si>
    <t>Observations &amp; Certification Standards</t>
  </si>
  <si>
    <t>General Guidelines</t>
  </si>
  <si>
    <t xml:space="preserve">Met
</t>
  </si>
  <si>
    <t>Local agency follows State policy for issuance of benefits:</t>
  </si>
  <si>
    <t>b) Observations of all staff providing direct services, including: 
•Certification
•Secondary Education</t>
  </si>
  <si>
    <t xml:space="preserve">a) Completion of all components of the State Agency's evaluation tool (SFY WIC MEQA Tool). </t>
  </si>
  <si>
    <t>• Breastfeeding Notes</t>
  </si>
  <si>
    <t>• Nutrition Education and Counseling Notes</t>
  </si>
  <si>
    <r>
      <t>• Care Plan/SOAP (</t>
    </r>
    <r>
      <rPr>
        <i/>
        <sz val="10"/>
        <rFont val="Arial"/>
        <family val="2"/>
      </rPr>
      <t>optional</t>
    </r>
    <r>
      <rPr>
        <sz val="10"/>
        <rFont val="Arial"/>
        <family val="2"/>
      </rPr>
      <t>)</t>
    </r>
  </si>
  <si>
    <t>Nutrition Education &amp; Counseling</t>
  </si>
  <si>
    <t>• General Notes</t>
  </si>
  <si>
    <t xml:space="preserve">Food Package &amp; Benefits Issuance </t>
  </si>
  <si>
    <t>Medical documentation for medically prescribed formula and foods</t>
  </si>
  <si>
    <t>Issuance of medically prescribed formula and foods</t>
  </si>
  <si>
    <t>Emergency formula</t>
  </si>
  <si>
    <t>a) Upon hire, must have breastfed a baby within the past 5 years;</t>
  </si>
  <si>
    <t>b) Available to work in WIC clinic and outside usual business hours;</t>
  </si>
  <si>
    <t>c) Paraprofessional,  woman of community with similar characteristics of WIC participants.</t>
  </si>
  <si>
    <t>a) For all jobs duties, including contacts outside of usual clinic hours;</t>
  </si>
  <si>
    <t xml:space="preserve">a) All WIC staff  receives training in purpose, function and integration of BFPC at orientation and as needed. </t>
  </si>
  <si>
    <t xml:space="preserve">c) BFPC receives on-going training. </t>
  </si>
  <si>
    <t xml:space="preserve">Check Security and Distribution </t>
  </si>
  <si>
    <t>Participant Complaints</t>
  </si>
  <si>
    <t xml:space="preserve">Participant Education </t>
  </si>
  <si>
    <t>Monitoring</t>
  </si>
  <si>
    <t xml:space="preserve">Civil Rights - Notification </t>
  </si>
  <si>
    <t xml:space="preserve">Civil Rights - Complaints </t>
  </si>
  <si>
    <t xml:space="preserve">Civil Rights - Training and Compliance </t>
  </si>
  <si>
    <t xml:space="preserve">Civil Rights - Access to Services </t>
  </si>
  <si>
    <t xml:space="preserve">Local agency provides translation and interpretation services to Limited English Proficiency (LEP) potentially eligible persons, applicants, and participants per policy. (IL WIC PM AD 7.3)  </t>
  </si>
  <si>
    <t>Unissued EBT Cards</t>
  </si>
  <si>
    <t xml:space="preserve">c) Unissued EBT cards in a secure, locked area. </t>
  </si>
  <si>
    <t xml:space="preserve">d) A daily log of EBT card distribution among staff. </t>
  </si>
  <si>
    <t>Issued EBT Cards</t>
  </si>
  <si>
    <t>Benefit Issuance</t>
  </si>
  <si>
    <t>Management Information System (MIS) Security &amp; Disaster Planning</t>
  </si>
  <si>
    <t>WIC records are retained and destroyed per policy. (IL WIC PM AD 4.1 &amp; 4.2)</t>
  </si>
  <si>
    <t>The certification procedure and nutrition education must be performed at no cost to the applicant. (IL WIC PM CS 1.1, NE 1.1)</t>
  </si>
  <si>
    <t>Local agency must report expenditures for all BFN programs to the Department no later than the 15th of the month following the month of service. (IL WIC PM AD 3.6, 3.7)</t>
  </si>
  <si>
    <t xml:space="preserve">The Expenditure Documentation form must report expenditures by line item category and by all functional categories: (IL WIC PM AD 3.6)
• General Administration
• Client Services
• Nutrition Education
• Breastfeeding Promotion
• Breastfeeding Peer Counselor Program (IL WIC PM BFPC 1.2)
• Farmers' Market Nutrition Program (IL WIC PM WFMNP 2.1) </t>
  </si>
  <si>
    <t>"And Justice For All" current USDA posters are displayed in prominent locations in the clinic. (IL WIC PM AD 7.4)</t>
  </si>
  <si>
    <t xml:space="preserve">Local agency follows policy for handling civil rights complaints, if applicable. (IL WIC PM AD 7.2) 
</t>
  </si>
  <si>
    <t xml:space="preserve">Local agency maintains civil rights log at least annually. (IL WIC PM AD 7.2) </t>
  </si>
  <si>
    <t>The current non-discrimination statement must be included on all publications (print, internet and social media), outreach materials, handouts, leaflets and brochures that identify or describe the WIC Program. (IL WIC PM AD 7.1, 7.4)</t>
  </si>
  <si>
    <t>Local agency follows EBT Card Controls per policy by maintaining: (IL WIC PM SFD 3.2)</t>
  </si>
  <si>
    <t>Local agency follows policy on lost, stolen or damaged issued EBT cards. 
(IL WIC PM SFD 3.1)</t>
  </si>
  <si>
    <t xml:space="preserve">a) Special issuance of benefits (custody changes or natural disasters)  (IL WIC PM SFD 8.2)   </t>
  </si>
  <si>
    <t xml:space="preserve">a) General and Enhanced Outreach Plan and Log documents required outreach. </t>
  </si>
  <si>
    <t xml:space="preserve">Appropriate consents on file: 
</t>
  </si>
  <si>
    <t>b) All staff (full-time, part-time and PRN) must be provided initial and annual breastfeeding training. (IL WIC PM AD 10.1, 11.1)</t>
  </si>
  <si>
    <t>If medical documentation is provided by telephone, completed per policy. 
(IL WIC PM SFD 6.2)</t>
  </si>
  <si>
    <t xml:space="preserve">Ready-to-feed (RTF) formula is only issued per policy. (IL WIC PM SFD 5.1) </t>
  </si>
  <si>
    <t>All areas of the WIC Formula and Medical Nutritional Prescriptions Form are completed by a physician (or other licensed health care professional authorized to write medical prescriptions under state law). (IL WIC PM SFD 6.1, 6.2)</t>
  </si>
  <si>
    <t>BFPC meets specific qualifications including: (IL WIC PM BFPC 2.1)</t>
  </si>
  <si>
    <t>BFPC is compensated fairly:  (IL WIC PM BFPC 3.3)</t>
  </si>
  <si>
    <t>Local agency ensures BFPC documents contacts per State policy and local agency procedure. (IL WIC PM BFPC 2.4)</t>
  </si>
  <si>
    <t>Local agency provides BFPC training to ensure compliance with state polices and documentation kept on file for review. (IL WIC PM BFPC 3.1, 4.1)</t>
  </si>
  <si>
    <t>Agency has completed Farmers' Market monitoring according to policy.  
(IL WIC PM WFMNP 3.1)</t>
  </si>
  <si>
    <t>Agency only issues to eligible participants and documents in WIC MIS.  
(IL WIC PM WFMNP 4.1)</t>
  </si>
  <si>
    <t>Agency maintains file of participant Civil Rights complaints. (IL WIC PM AD 7.2)</t>
  </si>
  <si>
    <t>Complaints are handled in a timely manner, if applicable. (IL WIC PM AD 7.2)</t>
  </si>
  <si>
    <t>Initial and annual training provided to farmers and market managers according to policy.  (IL WIC PM WFMNP 3.1)</t>
  </si>
  <si>
    <t>Source documents for expenditures must be available for audit. To qualify for payments, an expenditure must be a allowable WIC cost, be in compliance with federal and state regulations, and must correspond to the current, approved grant budget. (IL WIC PM AD 3.2, 3.5)</t>
  </si>
  <si>
    <t>Closeout procedure followed according to policy.  (IL WIC PM AD 3.10)</t>
  </si>
  <si>
    <t>Review of Nutrition Services Administration (NSA) Expenditures 
(Fed Reg 246.13 &amp; 246.14)</t>
  </si>
  <si>
    <t xml:space="preserve">Local agency follows state agency guidelines for preventing and addressing dual participants per policy. (IL WIC PM CS 1.1)  
</t>
  </si>
  <si>
    <t>a) A state-wide search is performed prior to enrolling applicants.</t>
  </si>
  <si>
    <t>Required Local Agency Procedures</t>
  </si>
  <si>
    <t>Local Agency Quality Assurance</t>
  </si>
  <si>
    <t>Caseload Management  (Fed Reg 246.7)</t>
  </si>
  <si>
    <t>WIC EBT Card Management (Fed Reg 246.12)</t>
  </si>
  <si>
    <t xml:space="preserve">Local Agency follows policy for proper issuance and accountability of the EBT cards assigned to the agency and any clinics. (IL WIC PM SFD 3.2)
</t>
  </si>
  <si>
    <t>General Guidelines (Fed Reg 246.11)</t>
  </si>
  <si>
    <t>Secondary Education (Fed Reg 246.11 &amp; 246.25)</t>
  </si>
  <si>
    <t>Staff training</t>
  </si>
  <si>
    <t>Procedure to provide WIC breast pumps to eligible clients per policy. (IL WIC PM AD 10.2)</t>
  </si>
  <si>
    <t>Each local agency participating in the WIC Program must have an established financial management system, which provides complete, separate and accurate accountability of WIC funds. (IL WIC PM AD 3.5)</t>
  </si>
  <si>
    <t>b) If applicable, local agency follows guidelines for disposal of equipment purchased with WIC funds.</t>
  </si>
  <si>
    <t>c) WIC breast pumps are kept in a secure area. (IL WIC PM AD 10.2)</t>
  </si>
  <si>
    <t xml:space="preserve">All women applicants and participants of the WIC program are offered the opportunity to apply to register to vote. (IL WIC PM AD 13) 
</t>
  </si>
  <si>
    <t xml:space="preserve">Copies of completed Voter Registration Information (VRI) forms are signed, dated and kept in separate files for two years. (IL WIC PM AD 13) </t>
  </si>
  <si>
    <t>Copies of the NVRA Transmittal forms are completed and kept in a separate file for two years for all "Yes" response VRI forms. (IL WIC PM AD 13)</t>
  </si>
  <si>
    <t xml:space="preserve">Local agency has submitted completed NVRA Transmittal forms within the specified guidelines for all "Yes" response VRI forms. (IL WIC PM AD 13) </t>
  </si>
  <si>
    <t>Local agency provides a breastfeeding supportive environment, this includes complying with the following: (IL WIC PM AD 10.1)
• Staff demonstrate support of a breastfeeding friendly environment and competencies for promoting the WIC philosophy for achieving breastfeeding success. 
• Educational and outreach materials exhibit positive, up-to-date, and culturally appropriate breastfeeding messages and portray breastfeeding as the normal and expected infant feeding.
• Does not display formula/formula product logos or bottle feeding images visible to WIC participants.
• Encourages mothers to breastfeed anywhere in WIC clinic area and offers a private space for those who prefer privacy and/or need to express breastmilk.</t>
  </si>
  <si>
    <t>Conducts and documents quality assurance of program operations annually to ensure compliance with WIC federal and state regulations and policies and kept on file for review. (IL WIC PM AD 6.1)</t>
  </si>
  <si>
    <t>c) Medically prescribed formulas (MPF) quality assurance per policy. (IL WIC PM AD 6.2)</t>
  </si>
  <si>
    <t>d) Staff issuing medically prescribed formulas (MPF) have been trained per policy. 
(IL WIC PM AD 11.3)</t>
  </si>
  <si>
    <t>Ethnic and racial data collected per policy. (IL WIC PM AD 7.5)
• Explanation of the reason ethnicity data is being collected.
• Collected in a two-question format (ethnicity first, then race).</t>
  </si>
  <si>
    <t>• Alerts</t>
  </si>
  <si>
    <t>Implement the Department's Nutrition Education Plan (NEP), including breastfeeding promotion and support. (IL WIC PM NE 3.1)
• The Local Agency must submit a completed NEP to the Department by the date specified.</t>
  </si>
  <si>
    <t>Emergency formula policy followed. (IL WIC PM SFD 5.3)
• Donated formula not accepted or issued.
• Formula not returned to store.
• Formula not on-site from a distributor.</t>
  </si>
  <si>
    <t>Local agency ensures BFPC refers to Local Agency WIC Designated Breastfeeding Expert (DBE) when outside scope of practice. (IL WIC PM BFPC 2.1, AD 11.6)</t>
  </si>
  <si>
    <t>Does not participate in WPP</t>
  </si>
  <si>
    <t>Staffing and Training</t>
  </si>
  <si>
    <t>Local agencies choosing to integrate paraprofessionals into their WIC program must meet minimum staffing requirements (IL WIC PM AD 12.1):
• Staffing must include a Nutrition Coordinator to manage the Paraprofessional Program (IL WIC PM AD 12.2).
• Staff must meet program qualifications (IL WIC PM AD 12.2, 12.3).</t>
  </si>
  <si>
    <t>Program Management</t>
  </si>
  <si>
    <t>Required quality assurance is completed, documented and kept on file for review by the Department (IL WIC AD 12.2, 12.4).</t>
  </si>
  <si>
    <t>Review of CPA Assistant Competencies</t>
  </si>
  <si>
    <t>WIC Paraprofessional Program Procedure</t>
  </si>
  <si>
    <t>a) EBT card inventory documented and monitored.</t>
  </si>
  <si>
    <t>b) Actions to effectively deal with unusable, lost or stolen unissued EBT cards.</t>
  </si>
  <si>
    <t xml:space="preserve">a) Mail, home delivery, or special pick up (IL WIC PM SFD 2.3)  </t>
  </si>
  <si>
    <t>b) Over issuance is documented and resolved (IL WIC PM AD 2.4)</t>
  </si>
  <si>
    <t>a) Agency follows the "WIC MIS User Request" guidance for creating and deleting users per policy.  (IL WIC PM AD 2.7).</t>
  </si>
  <si>
    <t>b) Staff roles are appropriate for job title and credentials. (IL WIC PM AD 2.7)</t>
  </si>
  <si>
    <t>In the event of a pandemic, natural, or other disasters, policy followed.  (IL WIC PM AD 14)</t>
  </si>
  <si>
    <t xml:space="preserve">IL WIC Employee Confidentiality and Compliance Statement signed and available for review for all WIC Staff (IL WIC PM AD 15.1). </t>
  </si>
  <si>
    <t>Local agencies implement conflict of interest controls to prevent and detect employee fraud and abuse; sanction and/or disciplinary action taken against WIC employee per policy, if applicable. (IL WIC PM AD 2.7, 15.2 &amp; 15.4)
• Local Agency WIC employee as participant or parent/guardian/caretaker/foster parent
• Local Agency WIC employee as proxy
• Local Agency WIC employee certification of relatives and close friends</t>
  </si>
  <si>
    <t>b) Breastfeeding exclusivity and total breastfeeding goals met per current WIC contract. 
• WIC contract goals are 15% Exclusivity and 40% Total Breastfeeding.</t>
  </si>
  <si>
    <t>Agency has documentation of current annual civil rights training ensuring that all staff and project operations are in compliance with Title VI of Civil Rights Act of 1964 and applicable Federal Regulations concerning Civil Rights. (IL WIC PM AD 7.1)</t>
  </si>
  <si>
    <t>Total Corrective Actions - Local Agency Procedures &amp; QA</t>
  </si>
  <si>
    <t>Total Corrective Actions - Observations &amp; Cert Standards</t>
  </si>
  <si>
    <t>Nutrition education must be designed to reflect WIC's broad nutrition education goals. (IL WIC PM NE 2.1)</t>
  </si>
  <si>
    <t>Total Corrective Actions - WIC Paraprofessional Program</t>
  </si>
  <si>
    <t>b) BFPC has attended Level 2 USDA Breastfeeding Curriculum Training (Peer Counselor Training) within 6 months of hire.</t>
  </si>
  <si>
    <t>Participants are scheduled within the processing standards and timeframes considering prioritization. (IL WIC PM CS 7.1, 8.1, 10.2, 10.3, 11.1)</t>
  </si>
  <si>
    <t>If this local agency is in waitlist status, policies for placement on waitlist are followed.  (IL WIC PM CS 10.2, 12.1)</t>
  </si>
  <si>
    <t>All eligible categories of participants are being served. 
(IL WIC PM CS 7.1, 10.3)</t>
  </si>
  <si>
    <t xml:space="preserve">If local agency is serving less than 90% of their assigned caseload, applicants or transfer participants may not be turned away with documentation of Illinois residency. (IL WIC PM CS 3.1) </t>
  </si>
  <si>
    <t>Pregnant women are contacted if first appointment is missed and method documented. (IL WIC PM CS 10.4)</t>
  </si>
  <si>
    <t>a) Assigned caseload goal is met as measured by the number of fully participating clients. (IL WIC PM CS 10.1, 10.2 &amp; current WIC Contract)
• WIC contract performance standard is 90%.</t>
  </si>
  <si>
    <t>Qualified staff are responsible for performing WIC certification, prescribing food packages, and providing nutrition and breastfeeding education for WIC participants as described in state policy. (IL WIC PM AD 11.3)</t>
  </si>
  <si>
    <t>A Memorandum of Understanding (MOU) is encouraged between local WIC agencies and Head Start / Early Head Start to ensure collaboration and coordination of programming and service delivery.  (IL WIC PM CS 13.5)</t>
  </si>
  <si>
    <t xml:space="preserve">WIC Participant Violations and Sanctions policies followed: (IL WIC PM CS 15, SFD 2.3) 
• Local Agency follows policy for reporting possible violations of selling WIC benefits. </t>
  </si>
  <si>
    <t>b)  If a potential duplicate record is found during completion of the Precertification screen, staff must evaluate and reconcile as appropriate.</t>
  </si>
  <si>
    <t xml:space="preserve">c) WIC Coordinator/designated staff must monitor and resolve any actual dual enrollment as appropriate. </t>
  </si>
  <si>
    <t>Local agency must develop, implement, and maintain a written procedure for: 
(IL WIC PM CS 13)</t>
  </si>
  <si>
    <t xml:space="preserve">•  Providing appropriate referral information and updating, at least annually, the Local Referral List. 
• Obtaining consent, in compliance with confidentiality policy.
• Use of commercial referral systems, if applicable. </t>
  </si>
  <si>
    <t>Procedure for communicating abnormal values and health concerns to health care providers.  (IL WIC PM CS 6.1)</t>
  </si>
  <si>
    <t>d) Documentation of annual calibration / validation of measuring and hematological equipment  (IL WIC PM CS 6.2, 6.3).</t>
  </si>
  <si>
    <t xml:space="preserve">b) Applicant/participant information is released only following confidential information sharing policies: (IL WIC PM AD 4.1, 5.1, 5.2, CS 11.1, 13.1)
• Verbal consent not allowable. 
• Advised refusal will have no impact on their participation in WIC.
• Consent obtained after certification (except to health care providers). 
• Signed release of information form scanned into the WIC MIS. </t>
  </si>
  <si>
    <t>Head of Household (HoH) policies followed for parent, caretaker or foster parent. 
(IL WIC PM CS 1.1, 1.3, 3.2, SFD 2.1, 2.3)
• Confirm name, date of birth and zip code of the Head of Household.</t>
  </si>
  <si>
    <t>Local agency follows Transfer of Certification policies (IL WIC PM CS 12), including: 
• In-State transfers
• Out-of-State transfers</t>
  </si>
  <si>
    <t xml:space="preserve">Proof of residency policy is followed and documented in WIC MIS. (IL WIC PM CS 1.1, 3) </t>
  </si>
  <si>
    <t>WIC income eligibility policy is followed and documented in WIC MIS.
(IL WIC PM CS 1.2, 4)</t>
  </si>
  <si>
    <t>a) Adjunctive and Presumptive Eligibility policies followed and documented in WIC MIS. (IL WIC PM CS 4.1, 4.3)</t>
  </si>
  <si>
    <t xml:space="preserve">b) Traditional Income policies followed and documented in WIC MIS. (IL WIC PM CS 4) </t>
  </si>
  <si>
    <t>c) 30 Day Certification policy followed and documented in WIC MIS. (IL WIC PM CS 1.1, 4.8)</t>
  </si>
  <si>
    <t>d) Zero Income policies followed and documented in WIC MIS. (IL WIC PM CS 1.1 and 4.1, 4.3)</t>
  </si>
  <si>
    <t>e)  Income reassessment during Certification period policies followed and documented in WIC MIS. (IL WIC PM CS 4.7)</t>
  </si>
  <si>
    <t>Proof of identity policy is followed and documented in WIC MIS. 
(IL WIC PM CS 1.1, 5) 
• Must be checked for each applicant at every certification
• Must be checked for parent, second parent, caretaker or foster parents at time of card issuance.</t>
  </si>
  <si>
    <t>Categorically eligible per policy and documented in WIC MIS. 
(IL WIC PM CS 1.1, 14)</t>
  </si>
  <si>
    <t>Notification requirement policies are followed. (IL WIC PM CS 1.1, 1.3) 
• If integrated service delivery model, applicants are aware of various services offered and must be notified that participation in these programs is optional, refusal will not impact their WIC benefits.
• Each participant must be advised of other relevant health and human services available.</t>
  </si>
  <si>
    <t xml:space="preserve">Applicants must meet criteria for nutrition risk as described in the I-WIC Nutrition Risk Criteria (IL WIC PM CS 6.1). </t>
  </si>
  <si>
    <t>Data used in completing the WIC Nutrition Assessment will impact the quality of the assessment, and potentially eligibility, therefore, anthropometric data used must be (IL WIC PM CS 6)
• collected on-site for all applicants using quality and reliable medical-grade equipment;
• via a hospital/physician statement (paper or communicated verbally with HCP) or electronic medical record within the last 60 days (or less than 14 days for infants); or 
• local agency referral form or the Illinois WIC Medical Referral Form.</t>
  </si>
  <si>
    <t>A comprehensive breastfeeding assessment must be completed and documented in WIC MIS.  (IL WIC PM CS 6.6)
• At the initial Certification visit.
• Any time a breastfeeding woman wishes to change her breastfeeding status.
• Any time a breastfeeding food package is changed.</t>
  </si>
  <si>
    <t>Medically prescribed formula and food issuance is documented in WIC MIS to ensure continuity of care. (IL WIC PM AD 4.1, SFD 6.2, CS 11.2)</t>
  </si>
  <si>
    <t xml:space="preserve">Local agency must have prior approval from Department to implement waitlist using the WIC MIS; approval must be kept on file for review. Transferring participants must be placed at the top of the waiting list. If approval granted, will appear on Clinic Report CERT 17.19: Waiting List. </t>
  </si>
  <si>
    <t xml:space="preserve">Review Clinic Report CERT 17.20: WIC Priority Enrollment by Category for last 3 months, are all WIC categories enrolled? </t>
  </si>
  <si>
    <t>Illinois WIC Program Management Evaluation/Quality Assurance (MEQA)</t>
  </si>
  <si>
    <t>SFY2026</t>
  </si>
  <si>
    <t>Evaluation Criteria</t>
  </si>
  <si>
    <t>Review Clinic Report 17.15 Pending Application to view PG participants that have rescheduled, canceled, or did not show up for a scheduled appointment, the Clinic Report SCH 7.6, 7.7, 7.10, 7.11 Clinic Appointment List for category "PG" and view those without benefits (no BVT date) or reference IWIC Reports Guidance.  Are pregnant women contacted and attempt documented in the WIC MIS (new appointment or General Note with attempt)?</t>
  </si>
  <si>
    <t xml:space="preserve">There is no charge for WIC services, including hgb.  Additional agency services such as blood lead testing, developmental screenings, etc. cannot be charged to WIC grant. </t>
  </si>
  <si>
    <t>Notice of ineligibility and termination policies are followed. (IL WIC PM CS 1.3, 14,16)
• Right to Appeal and Fair Hearing procedures followed.</t>
  </si>
  <si>
    <t>WIC Program Contractual Performance Goals Achieved. (IL WIC PM AD 2.4, current WIC Contract)</t>
  </si>
  <si>
    <t>Review Clinic Report Caseload Management for current year average to determine caseload achievement. If no data available for "Curr Year Avg" use Close out Participation - “Last yrs Base %” to determine caseload achievement.  You many also review the CERT 17.5 Closeout Priority Status by Category report for monthly caseload achievement (participation). 
References:  IWIC Reports Guidance &amp; PPS Caseload Management Strategies</t>
  </si>
  <si>
    <t xml:space="preserve">Review agency's I-WIC Breastfeeding Tracking Log for monthly and quarterly data. Were goals met for this review period (4 out of the 8 quarters or annual rate meets contract goals)? </t>
  </si>
  <si>
    <t xml:space="preserve">Discuss with fiscal liaison: Agency must have evidence of: transactions, a chart of accounts, ledgers for posting and complete accountability of all obligations, payments and reimbursements. Do receipts show when costs are shared among programs? </t>
  </si>
  <si>
    <t xml:space="preserve">Review with fiscal liaison last quarter EDF for WIC expenses submitted (if no expenses may look at July EDF). Random selection of receipts from a selected month reviewed (10% recommended) must be in compliance with AD Addendum Allowable Cost by Line Item and the agency's current, approved grant budget. If any revisions are needed to the budget, the agency must submit a request for the budget to be released for revision. </t>
  </si>
  <si>
    <t>Discuss with fiscal liaison. This applies to WIC, FM and PC programs. EDFs are due the 15th day of the month following the month of service. A request for an extension must be made in advance if the agency determines they can not meet the 15th of the month deadline.  PFRs are due the 15th of the month following the quarter of services. RNC will confirm with Department if submissions meet requirements. If there is a pattern of submitting after the 15th without an approved extension; or if the provider is submitted to the Stop Payment List Tracking System (SPLTS) in the past 12 months a finding will be given.</t>
  </si>
  <si>
    <t xml:space="preserve">Costs for Nutrition Education and Breastfeeding Promotion must be identified separately to document Federally mandated spending requirements for these cost categories (recommendation is 1/6 of WIC grant funds). </t>
  </si>
  <si>
    <t>• Breastfeeding Peer Counselor Program (IL WIC PM BFPC 1.2)</t>
  </si>
  <si>
    <t xml:space="preserve">Peer Counselor funds are on separate EDF.  Review with fiscal liaison last quarter EDF (if no expenses may look at July EDF). BFPC funds should primarily be spent on hiring, training, and PC salary in providing BFPC counseling services to WIC participants. Items must be in compliance with AD Addendum Allowable Cost by Line Item. </t>
  </si>
  <si>
    <t>• Farmers Market Nutrition Program (IL WIC PM WFMNP 2.1)</t>
  </si>
  <si>
    <t xml:space="preserve">FMNP funds are on separate EDF.  Review with fiscal liaison last quarter EDF (if no expenses may look at July EDF).  Items must be in compliance with AD Addendum Allowable Cost by Line Item. FMNP money must be invoiced or spent in July, August, and/or September (by the 30th). </t>
  </si>
  <si>
    <t xml:space="preserve">Discuss with fiscal liaison to ensure expenditures are charged to the fiscal year in which the obligation incurred. Program will communicate any concerns. </t>
  </si>
  <si>
    <t>Inventory management policies are followed (IL WIC PM AD 2.7, 3.4, current WIC Contract).</t>
  </si>
  <si>
    <t xml:space="preserve">Review inventory list for items over $100 purchased partially or fully with WIC or PC funds, including breast pumps and all DHS issued computer/WIC MIS equipment (regardless of price), especially any new purchases.  Ensure listing is current, dated and identifies items listed. Items purchased with BFPC funds are part of WIC inventory but identified as BFPC items. Refer to "WIC Equipment Inventory Form" for sample form. This includes annual review of State-owned equipment inventory (i.e. Breast pumps, test weights, etc. that were provided from state level). </t>
  </si>
  <si>
    <t>Compare current inventory list to previous inventory list. Are any items missing? Review Disposal Approval letters on files compared to current inventory list since last review. Computer equipment approved for disposal must have all participant information erased prior to disposal. Resource: AD Addendum WIC Equipment Inventory Form.</t>
  </si>
  <si>
    <t xml:space="preserve">WIC Coordinator or designated staff must maintain secure inventory of breast pumps purchased with DHS and/or WIC funds in the WIC MIS or with paper WIC Inventory List (#16 a). </t>
  </si>
  <si>
    <t xml:space="preserve">Review VRI forms for selected month to ensure that forms are signed and dated (if not on site RNC may review via WebEx). VRI forms should be printed from participant's record and match documentation in WIC MIS. When reviewing participant files ensure VRI forms are not scanned into participant's record, but kept in a separate file. </t>
  </si>
  <si>
    <t>Transmittal forms must be used to document applications were completed and submitted by the local agency. From a selected month, Compare "yes" forms to transmittals.  How often are "yes" forms submitted?</t>
  </si>
  <si>
    <t xml:space="preserve">Review "Yes" VRI forms and Transmittal forms for selected month(s) (If not on site RNC may review via WebEx). Compare the date on the "Yes" response VRI forms to Transmittal date to ensure within 10 days. Recommend sending Transmittal forms weekly to ensure compliance. Voter Application can be printed from the WIC MIS for participant and assistance provided in completing and mailing.  Refer to AD Addendum NVRA Flow Chart for more details on process. </t>
  </si>
  <si>
    <t>Staff meet program qualifications for CPA  per policy. Documentation of CPA credentials is available for review if requested.</t>
  </si>
  <si>
    <t>Only a CPA may implement individual care plans for high-risk participants. (IL WIC PM AD 11.3).</t>
  </si>
  <si>
    <t xml:space="preserve">A Registered Dietitian or Nutritionist is preferred. Staff should use appt type "HR F/U" in place of "N/ED" to track high risk follow up. Review Clinic Report SCH 7.6, 7.7, 7.10, 7.11 Clinic Appointment List, Appt Type "HR F/U".  Pre-defined reports may also be used for a list of high risk participants. Review participant records to ensure appropriate staff responsible completed the visit and the individual care plan, including necessary referrals, specialized food packages, nutrition tailoring, and follow up are documented. If high-risk is manually added, is the rationale documented and appropriate? </t>
  </si>
  <si>
    <t xml:space="preserve">In order to be eligible to provide WIC services a local agency must follow criteria provided in 7 CFR 246 and current WIC Contract requirements, including: (IL WIC PM AD 2.1)
• Provide ongoing health services free, or at reduced cost, to Illinois residents of areas, or members of populations, with substantial numbers of women, infants, and children at nutritional risk.
• Have the facilities and equipment necessary for the collection of data and retention of records in the provision of WIC services to women, infants, and children.
• Report known or suspected child abuse or neglect to the area office of the Illinois Department of Children and Family Services, in accordance with State and Federal statutes.
• Assure confidentiality is maintained with collection, handling, and disclosure of WIC participant information during all aspects of WIC visit. 
• Announced public policy against smoking in any area where WIC Program functions. . </t>
  </si>
  <si>
    <t>If local agency provides services from more than one clinic, policies are followed. (IL WIC PM AD 2.5</t>
  </si>
  <si>
    <t xml:space="preserve">Review educational and/or outreach materials used to promote and support breastfeeding. Observe clinic environment to ensure staff do not display materials that promote formula or bottle feeding (i.e. pens, tote bags, notepads, mouse pads, posters, etc.). Observe space available for women to breastfeed/pump. Is there signage to notify participants that there is an option for a private space? Do observations of staff demonstrate support of breastfeeding?  Resource: Addendum NPS: Breastfeeding Competencies. </t>
  </si>
  <si>
    <t>If subcontracting for WIC services, written agreements are on file with subrecipient provider(s). (IL WIC PM AD 2.2</t>
  </si>
  <si>
    <t>Participant related input and/or data for research, surveys or grants must be communicated to the Department for prior approval. (IL WIC PM AD 9.1)</t>
  </si>
  <si>
    <t xml:space="preserve">Requests must be made in writing to the Department and on file for review. </t>
  </si>
  <si>
    <t xml:space="preserve">Does your agency incinerate or shred WIC Records per policy? WIC participant charts (inactive/ineligible/terminated/active) will be retained for three (3) years following the close of the fiscal year to which the records pertain (and follow the Local Records Act). A letter will be sent annually from Program with details on which records can be destroyed. </t>
  </si>
  <si>
    <t>Local agency ensures services and clinics are accessible to participants with disabilities (i.e., hearing impaired, blind, illiterate, handicapped, etc.). 
(IL WIC PM AD 7.3) 
 • Services Available
 • Clinic Accessible
 • If not met, agency has alternate locations and/or systems in place to provide services.</t>
  </si>
  <si>
    <t>Observe if the clinic is accessible to those with disabilities (i.e., wheelchair, sign language, hearing impaired). Agencies must notify persons with disabilities about availability of reasonable modifications, auxiliary aids and services.</t>
  </si>
  <si>
    <t xml:space="preserve">Local agency conducts annual civil rights training with all WIC staff (who interact with program applicants or participants, and those persons who supervise WIC staff) within 90 days of hire as part of new employee orientation utilizing the current training available on the CHTC website. Review documentation of training from the past 2 years (paper training logs or in WIC MIS under staff training). </t>
  </si>
  <si>
    <t xml:space="preserve">Follow guidance in the PPS eWIC Card Management to ensure security, accountability and trackability of EBT/eWIC Cards. </t>
  </si>
  <si>
    <t xml:space="preserve">All card shipments must be documented on the eWIC Card Inventory Log immediately upon receipt per the PPS eWIC Card Management.  Review eWIC Card Inventory to ensure that cards are entered into the WIC MIS per the  PPS. Card inventory must be monitored quarterly to ensure the security of WIC EBT cards regardless of status. </t>
  </si>
  <si>
    <t>Lost or stolen unissued EBT cards must be reported to the Department within 24 hours.</t>
  </si>
  <si>
    <t xml:space="preserve">Local agencies are responsible for accurately accounting for the agency’s WIC EBT card inventory. If cards are removed from inventory and distributed to issuing staff daily, they must be logged and maintained using the Daily eWIC Card Inventory Log. If cards are only removed from inventory as needed for immediate use, the Daily eWIC Card Inventory log is not required. </t>
  </si>
  <si>
    <t>WIC EBT cards reported lost, stolen, damaged or destroyed after issuance must be replaced within 7 business days of the HOH notifying the LA. Lost or damaged cards must be documented on the eWIC Card Account Maintenance screen following the IWIC EBT Card Status guidance document. Cards returned to agency must be destroyed.</t>
  </si>
  <si>
    <t xml:space="preserve">This includes food funds being lost for theft, embezzlement or unexplained causes and misuse of WIC EBT cards which are subsequently paid by the Department's contract bank. </t>
  </si>
  <si>
    <t>Distribution of EBT cards by mail, home delivery or other special pick up require written requests and Department approval.</t>
  </si>
  <si>
    <t>Replacement of current or future benefits that have been issued but are inaccessible due to custody changes or natural disaster require Department guidance.</t>
  </si>
  <si>
    <t>WIC Coordinator or designated staff will monitor the IWIC over issuance report by following IWIC Over Issuance Report Guidance and training video.  Document on the over issuance report tracking log and return to RNC monthly. Monitoring and documenting on the log frequently will ensure overages are caught before redemption.  Agencies will be held fiscally responsible for benefits redeemed above USDA allowable limits when a pattern is noted. Follow IWIC Voiding and Reissuing Benefits and Addendum NPS Breastfeeding guidance.</t>
  </si>
  <si>
    <t xml:space="preserve">What is agency's process to follow the conflict of interest policy? Department is notified using the Addendum Employee Compliance Report if program abuse or violation by an employee occurred? </t>
  </si>
  <si>
    <t>Local agencies must investigate all reported or suspected participant violations and issue sanctions per policy. The WIC Program Participant Violation Reporting Form must be submitted to the Department within 3 calendar days of the occurrence and Sanctions Due to Program Violations letter, completed per direction of the Department, reviewed with the participant at the next visit and signatures obtained. Document by scanning forms into participant record (and should add a General Note that forms scanned, not specifics of the warning or violation). 
The Head of Household is responsible for the proper use of the food benefits received and is liable for any resulting sanctions.</t>
  </si>
  <si>
    <t xml:space="preserve">Agencies must use the latest State guidance, including IWIC User Manual and resources posted on CHTC website. </t>
  </si>
  <si>
    <t xml:space="preserve">All staff with WIC MIS access must be included in agency budget, whether paid or in-kind.
New user requests are submitted following guidance provided. Permanent changes to roles require re-submitting the Request Form. When a staff role is temporarily changed, your Regional Nutritionist Consultant must be contacted. Agency submits the IL 444-4022 Delete User form for any staff who have left the WIC program, notifying Program of staff changes. Staff are made as "Inactive" status in WIC MIS (upon last day of employment). Review terminated staff by viewing the Staff Information screen in Admin Module. </t>
  </si>
  <si>
    <t xml:space="preserve">Review staff roles by viewing the Staff Information screen in Admin Module. Review staff roles to ensure appropriate for staff qualifications. Staff can not have a combination of roles that would grant them full access (i.e., Frontline and CPA and/or Program Coordinator) or Emergency FA without Department approval. </t>
  </si>
  <si>
    <t>c) All actual or suspected instances of information asset misuse, theft, or abuse must be reported per policy. (IL WIC PM AD 15.4)</t>
  </si>
  <si>
    <t>d) All staff comply with Separation of Duties per policy.  (IL WIC PM AD 15.3)</t>
  </si>
  <si>
    <t xml:space="preserve">e) Staff only access WIC MIS during normal business hours at approved locations. (IL WIC PM AD 2.7). </t>
  </si>
  <si>
    <t xml:space="preserve">f)  Implement access control procedures and management that provides an adequate level of security and privacy to ensure confidentiality of WIC data. </t>
  </si>
  <si>
    <t>g) Advise the Department of system disruption and plans for services. (IL WIC PM AD 2.7).</t>
  </si>
  <si>
    <t>All actual or suspected Incidents such as information asset misuse, theft or abuse, potential security threats or other serious infractions must be reported within 24 hours by completing the Addendum Employee Compliance Report form.</t>
  </si>
  <si>
    <t xml:space="preserve">Agency must request approval from RNC for Emergency Full Access (FA) or temporarily changing staff roles. With approval, roles are changed in WIC MIS. If applicable, Full Access Record Review Tools must be completed and on file for review per policy. Roles must be returned to appropriate local agency role when no longer needed or at Department approved time. Program will monitor separation of duties by reviewing the Admin Single User Certification Report and Admin LA Roles History (accessible via the history button found on the LA Roles screen in the admin module). </t>
  </si>
  <si>
    <t xml:space="preserve">Written approval is needed for all WIC staff to access off-site or outside local agency scheduled hours (contact your RNC to request). Monitor access to WIC MIS outside normal hours (7:00pm- 7:00am) by reviewing the Admin I-WIC Transaction Monitoring Report. No participant benefits should ever be issued during after- hours. Changes to local agency information (hours or location) must be communicated to the Department. </t>
  </si>
  <si>
    <t xml:space="preserve">This includes but is not limited to: prohibiting unauthorized access to data; encrypting sensitive data when resting or being transmitted; not using personal or private computing devices (e.g., computers, internet); not leaving workstations unattended when accessing data. </t>
  </si>
  <si>
    <t>When local internet service is down how do you continue providing services 
(use hotspot, the AD Addendum Illinois WIC Paper Tool or re-schedule)?</t>
  </si>
  <si>
    <t>Any staff who come in contact with WIC participants and/or WIC participant data must have a completed/signed statement kept on file for review. Most current WIC Employee Confidentiality and Compliance Agreement must be on file for all WIC staff, including page 2 if staff work remotely.</t>
  </si>
  <si>
    <t>Local agency follows State agency guidelines for participant abuse if an actual dual participant exists. (IL WIC PM CS 14, 15)</t>
  </si>
  <si>
    <t>Local agency follows state and federal policies and obligations outlined in the current WIC Contract. (IL WIC PM AD 1.1, 14.1, 14.4)</t>
  </si>
  <si>
    <t>Where are State policies and local procedures kept to ensure accessibility to all WIC staff? WIC Coordinator must ensure that all WIC staff are aware and adhere to the policies and procedures. Failure to do so may result in disciplinary procedures.</t>
  </si>
  <si>
    <t xml:space="preserve">Review CERT 17.5 – Closeout Priority Status by Category for migrant farm worker population. Review agency Racial/Ethnic Participant by Category report at least annually (when planning outreach) in WIC MIS, does data collected represent your community demographics? Is there a Migrant Head Start in the counties you serve? Provide outreach and referral to Head Start/Early Head Start including but not limited to obtaining and displaying information on each other’s program (posters, bilingual brochures, etc.). </t>
  </si>
  <si>
    <t xml:space="preserve">In order to ensure potential eligible participants are aware of the availability of WIC program benefits agencies must develop a general and enhanced outreach plan and log outreach activities. Update agency outreach plan annually and log activities (must be on file for past two years, since last review)- paper or documentation in WIC MIS. 
Reference Addendum: Outreach Plan and Log  </t>
  </si>
  <si>
    <t>The current local referral list must be available to all staff (via paper, WIC MIS or phone/online methods). Referral list must include Medicaid/SNAP, medical services, substance/drug abuse, smoking cessation, immunizations, lead screening, and Head Start / Early Head Start.  Participant consent (and signature) must be obtained by the interested party to share participant information with other programs and/or third party. May review Clinic Report CERT 17.3 State Referrals To Report to view referrals made during selected timeframe. 
Reference IWIC Reports Guidance</t>
  </si>
  <si>
    <t>Review agency procedure, it should include specific risk factors and cut off values/when to refer (strongly encouraged to include those providers in establishing referral values).  If local agency obtains referral data and values are abnormal, appropriate education would occur and agency would refer the participant back to healthcare provider for follow-up.</t>
  </si>
  <si>
    <t xml:space="preserve">Review agency procedure on file if distributing WIC breast pumps to participants: how a secure inventory will be maintained  (paper inventory or in WIC MIS); how pump issuance will be maintained; how staff will be trained on distributing breast pumps. A release form must be signed and scanned in WIC MIS and copy given to participant. Resource: Addendum NPS Breastfeeding Competencies. </t>
  </si>
  <si>
    <t xml:space="preserve">Document quality assurance on the Training QA Worksheet provided by the Department. </t>
  </si>
  <si>
    <t>Agency completed annual review of WIC Program Operations, using SFY WIC MEQA Program Operations Guidance tool each fiscal year and kept on file since last review.</t>
  </si>
  <si>
    <t xml:space="preserve">Review Clinic Report CERT 17.21 Formula Usage for last 3 months and complete QA per policy. </t>
  </si>
  <si>
    <t>Measuring and hematological equipment calibrated and maintained per Validation/Calibration Log guidance.</t>
  </si>
  <si>
    <t xml:space="preserve">c) Counseling and education training for all CPA/CPA Assistant staff.
(IL WIC PM NE 1.1, AD 12.3)  </t>
  </si>
  <si>
    <t>Any CPA issuing medically prescribed formula must attend specialized training on expected competencies related to the issuance of medically prescribed formula offered by the Department. Staff not trained must be assigned role “CPA no MPF” in IWIC. Review documentation of the CPAs trained compared to staff issuing MPF per Clinic Report CERT 17.21 Formula Usage.</t>
  </si>
  <si>
    <t>Review staff training documentation related to collecting and entering anthropometric and bloodwork by Frontline staff. Based on annual observation by WIC Coordinator, ensure staff are remaining current on competencies and expectations.</t>
  </si>
  <si>
    <t xml:space="preserve">Local Agency Corrective Action </t>
  </si>
  <si>
    <t>Department Findings &amp; Noteworthy Initiatives</t>
  </si>
  <si>
    <t>Local Agency Corrective Action</t>
  </si>
  <si>
    <t>Administration - Requirements</t>
  </si>
  <si>
    <t>Civil Rights  (Fed Reg 246.8 &amp; 246.9, FNS Instruction 113) - Requirements</t>
  </si>
  <si>
    <t>Local Agency Procedures &amp; Quality Assurance - Requirements</t>
  </si>
  <si>
    <t>Observations and Certification Standards - Requirements</t>
  </si>
  <si>
    <t>Nutrition Education - Requirements</t>
  </si>
  <si>
    <t>Medically Prescribed Formula and Food Issuance Documentation Review - Requirements</t>
  </si>
  <si>
    <t>Breastfeeding Peer Counselor Program - Requirements</t>
  </si>
  <si>
    <t>Met, N/A, or Not Met</t>
  </si>
  <si>
    <t>Farmers' Market Nutrition Program - Requirements</t>
  </si>
  <si>
    <t>WIC Paraprofessional Program - Requirements</t>
  </si>
  <si>
    <t xml:space="preserve">RNC Comments and Noteworthy Initiatives:
Upon completion of the WIC MEQA review, the Regional Nutritionist Consultant will identify the number of repeat findings in this comment box and under each Department Findings.  </t>
  </si>
  <si>
    <t>Program Integrity - Requirements</t>
  </si>
  <si>
    <t xml:space="preserve">Nutrition education, counseling, and breastfeeding suppport  must be thoroughly integrated into participant health care plans, the food prescription, and other program operations at no cost to the participant.(IL WIC PM NE 1.1):  
• Utilize Value Enhanced Nutrition Assessment (VENA) methods.
• Be easily understood by participants.
• Bear a practial relationship to the participant's nutritional needs and cultural preferences.
• Include how to select foods for themselves and their family.      </t>
  </si>
  <si>
    <t>Review current NEP on file to evaluate progress. Were past NEP (including all activities) and Summaries completed by the Department deadline?</t>
  </si>
  <si>
    <t>Following confirmation of completion of nutrition education, benefits may be issued: (IL WIC PM SFD 8.3, NE 1.1, 5.1). 
• Remotely for telephone education, internet education, virtual group session.
• By Frontline staff for children when the parent or caregiver does not have any questions, need food package changes or is on Medically Prescribed Formula.</t>
  </si>
  <si>
    <t xml:space="preserve">Appropriate staff my issue benefits after confirming completion of required nutrition education, understanding of nutrition education received, any questions for the CPA/CPAA, and follow up on referrals and if any changes that need to be made to their food package prescription. 
Offer the participant the current WIC Vendor List, Illinois WIC Authorized Food List, and Family Shopping List (secure transmission if sent electronically). 
In cases where medically prescribed formula is needed the benefits may be issued remotely if the CPA has provided education on preparation and shopping and a current Medically Prescribed Formula Form is in hand.
Refer to NPS Nutrition Education, Addendum 2 Benefit Issuance by Frontline and PPS Secure and Confidential Communications for details on sending information electronically. </t>
  </si>
  <si>
    <t>Individual person and telephone counseling education provided and documented per policy. 
(IL WIC PM NE 5.1, 5.3)
• Must include follow-up from the previous contact.</t>
  </si>
  <si>
    <t xml:space="preserve">Self-study modules may not be used in place of individual counseling at the certification visit.
To ensure provided and documented per policy refer to Addenda NPS Effective Secondary Nutrition Education &amp; NPS Documenting in WIC MIS. </t>
  </si>
  <si>
    <t>Internet education provided and documented per policy. (IL WIC PM NE 5.1, 5.4)</t>
  </si>
  <si>
    <t xml:space="preserve">Evaluate using the Clinic Report CERT 17.21 Formula Usage Report and the state provided QA worksheet (available from RNC) to review forms on file. Ensure that the current Form being used, and all areas complete. </t>
  </si>
  <si>
    <t>Medically prescribed formula and/or food(s) issued per WIC Formula and Medical Nutritional Prescriptions Form and policy. (IL WIC PM SFD 6.1, 8.3)</t>
  </si>
  <si>
    <t xml:space="preserve">When conducting QA, compare food package/benefits issued to the Prescriptions Form. Forms are only valid for 6 months. Special circumstances must be indicated by the Health Care Provider on the form (e.g., more formula in lieu of foods, formula or jarred foods after one year). If benefits issued remotely a current Medically Prescribed Formula form must be in hand and education provided on preparation and shopping. Staff should not modify food package end dates to match prescription ending date. </t>
  </si>
  <si>
    <t>Medically prescribed formula is prescribed for the allowable conditions. 
(IL WIC PM SFD 5.1, 6.2</t>
  </si>
  <si>
    <t xml:space="preserve">HoH should be educated to purchase minimal formula to ensure tolerance as emergency formula is not provided by agency. </t>
  </si>
  <si>
    <t xml:space="preserve">The Breastfeeding Peer Counselor (BFPC) must be supervised by a designated Peer Counselor Supervisor.  Local agency follows at minimum State agency guidelines for BFPC supervisor staffing and job duties. (IL WIC PM BFPC 3.1, 3.2)
</t>
  </si>
  <si>
    <t xml:space="preserve">b) 1 year experience in counseling breastfeeding families </t>
  </si>
  <si>
    <t>c) Completion of specialized training in lactation</t>
  </si>
  <si>
    <t xml:space="preserve">d) Adequate time given to complete responsibilities and duties. </t>
  </si>
  <si>
    <t xml:space="preserve">a) Meets qualifications for a CPA (IL WIC PM AD 11.2) </t>
  </si>
  <si>
    <r>
      <rPr>
        <b/>
        <sz val="10"/>
        <rFont val="Arial"/>
        <family val="2"/>
      </rPr>
      <t>Definitions</t>
    </r>
    <r>
      <rPr>
        <sz val="10"/>
        <rFont val="Arial"/>
        <family val="2"/>
      </rPr>
      <t xml:space="preserve">:
</t>
    </r>
    <r>
      <rPr>
        <u/>
        <sz val="10"/>
        <rFont val="Arial"/>
        <family val="2"/>
      </rPr>
      <t>Paraprofessional</t>
    </r>
    <r>
      <rPr>
        <sz val="10"/>
        <rFont val="Arial"/>
        <family val="2"/>
      </rPr>
      <t xml:space="preserve">: someone who is trained to perform certain functions, but is not a licensed professional.
</t>
    </r>
    <r>
      <rPr>
        <u/>
        <sz val="10"/>
        <rFont val="Arial"/>
        <family val="2"/>
      </rPr>
      <t>Peer</t>
    </r>
    <r>
      <rPr>
        <sz val="10"/>
        <rFont val="Arial"/>
        <family val="2"/>
      </rPr>
      <t xml:space="preserve">: a person with the same background and similar characteristics – race, culture, ethnicity, education and socioeconomic level. 
</t>
    </r>
  </si>
  <si>
    <t>BFPC is compensated fairly according to the procedures of the local agency for: Prepaid gas cards are not recommended for BFPC reimbursement. Suggest a starting salary for a BFPC be similar to clerical or outreach worker.</t>
  </si>
  <si>
    <t xml:space="preserve">Local agency provides and documents initial/ongoing training for both BFPC/BPFC supervisor. Peer counselor training includes training on confidentiality and scope of practice (IL WIC PM BFPC 2.1).  Ongoing training may include webinars, in-services, staff meetings, State and local trainings, and participation in statewide Peer Counselor Networking calls. </t>
  </si>
  <si>
    <t>Appropriate consents on file: 
a) If utilized, electronic record keeping systems policies followed and documented in WIC MIS. (IL WIC PM AD 5.2, CS 11.1, 13.1)</t>
  </si>
  <si>
    <t>Participants must be advised that it is optional to have their information entered into additional systems (electronic record keeping or referral systems, e.g., CDP, Care Logic, IRIS) and that WIC services will not be impacted by refusing to consent. How is consent obtained and documented in WIC MIS per policy?</t>
  </si>
  <si>
    <t>Review daily schedule for the next available appointment; are there appointments available within 10 calendar days for pregnant women eligible as Priority 1, Infants less than 6 months, and members of migrant farm worker households? Within 20 calendar days for all other applicants? High risk applicants and transferring participants must receive priority for scheduling appointments. Verify appointments are made within the processing standards on the Appointments screen by comparing the date the appointment was created with the scheduled appointment.  Agencies must document reason appointment was scheduled outside the 10 or 20 day timeframe in a general note (i.e. no available appointment, per HH preference, etc.).</t>
  </si>
  <si>
    <t xml:space="preserve">Appointment times are varied enough to accommodate working families, homeless, migrants, minorities and those residing in rural areas. (IL WIC PM CS 10.3, current WIC Contract)  
• Schedules must be maintained in WIC MIS. 
• Offer 5% of certification appointments outside of the standard 8:30-4:30 Monday – Friday schedule in order to accommodate working families. 
• These hours must be posted in main clinic area and on the agency and Department websites. </t>
  </si>
  <si>
    <t>Agencies must implement processes that allow participants access to the program:
(1) adjustment of clinic hours (Saturday clinics, early bird morning services, evening appointments, off-site locations, etc) to accommodate travel, work schedules and allows for completion of WIC certification visit.  Open during lunch does not meet this requirement.
(2) maintaining clinic locations in areas of highest need.  Walk in/same day appointments are encouraged for more flexibility (scheduled appointments must still be offered). 
(3) agencies with a caseload less than 500 or with Program approval may have extended hours upon request. The following must be posted internally in the clinic and publicly via DHS office locator etc.: "Additional hours available to accommodate working and school hours are available upon request."   
Calculate 5%: Use report SCH 7.2 Appointments Kept/Missed Summary.  Run for past year.  Add "Total Seen" for cert, pcert, and recert appointments.  Divide that total by 12 for a monthly average.  Calculate 5% of that number.  (11+572+1023 = 1606; 1606/12 = 133; 133x.05 = 6 additional CERT appointments must be available outside normal hours each month)
Confirm by reviewing daily schedule and IDHS WIC Office Locator. 
Reference IWIC Reports Guidance</t>
  </si>
  <si>
    <t>Local agency follows guidelines for requesting prior approval for purchases. (IL WIC PM AD 3.3)</t>
  </si>
  <si>
    <t>Agencies must maintain minimum staffing roles and requirements to ensure operations are conducted effectively and efficiently (IL WIC PM AD 2.1, 11.1, current WIC Contract).
• If an agency contracts with another WIC agency for eligible staff, contracted hours must be adequate for roles and responsibilities. (IL WIC PM AD 2.2)
• All WIC staff must be given adequate time to complete responsibilities and duties. (IL WIC PM AD 11.1)
• The WIC Coordinator or their designee, must be provided adequate time for this work which is estimated to be at least 25% of a full time equivalent (FTE) or 40 hours/month. (current WIC Contract)
• Staff must meet qualifications for role in WIC. (IL WIC PM AD 11.2 -11.6, 12.2-12.3)</t>
  </si>
  <si>
    <t xml:space="preserve">Staffing includes WIC Coordinator, CPA, Frontline, Breastfeeding Coordinator, and WIC Designated Breastfeeding Expert. When the local agency is not able to meet the minimum WIC staffing requirements (or qualifications), local agencies must notify Program via the Regional Nutritionist Consultant (RNC) and an approved plan on file. 
Review total number of FTE for each staff role compared to recommendations and budget. 
CPAA L2s may be counted towards the agency’s minimum staffing requirements, when adequate staffing is available for high risk participants.
Is WIC Coordinator able to complete required roles per policy (e.g., QA and NEP)? </t>
  </si>
  <si>
    <t>Observe the WIC visit from start to finish to ensure confidentiality is maintained  (in-person and remote services). Agency must not scan unnecessary participant information into the WIC MIS (e.g., birth certificates, social security cards, bloodwork consent) without Department Approval or when Emergency Full access is granted. 
Reports to DCFS must be documented on the Referrals screen in WIC MIS.</t>
  </si>
  <si>
    <t>Department must be notified of any clinic moves.  Satellite/off site/mobile clinics must be approved in advance from the Department prior to the beginning of a new SFY. An on-site review by the Department is required prior to beginning services. Request changes/notify Department of updates to WIC clinic information using the AD Addendum New Clinic Information Sheet.</t>
  </si>
  <si>
    <t>Review completed MOUs. In areas where Head Start/Early Head Start are not available, how does the agency build partnerships with other community based programs?  How is the WIC process streamlined for applicant/participants?</t>
  </si>
  <si>
    <t xml:space="preserve">All applicants found ineligible for WIC during a certification visit must be advised in writing of the reason for the Ineligibility / Termination and the right to a fair hearing.  Notice can be provided in person, by mail, or electronically following PPS Communicating with WIC Participants. Print Notice of Appeal Rights from WIC MIS if requested.  Review Clinic Report CERT 17.4, 17.18 – WIC Ineligibility to view ineligible participants. If Notice was opened in participant record report will indicate "Y" to Notice Given (Ineligibility / Termination notice is not required for dual enrollments or deceased participants). View completed scanned document in participant record.
Has your agency had a request to a fair hearing since the time of your last MEQA? 
Refer to CS Addendum Applicant Notification of Appeal Rights/Right to Fair Hearing.  </t>
  </si>
  <si>
    <t>State-owned equipment and resources are secure, and accounted for by conducting annual inventory. Ensure staff have adequate equipment to participate in required trainings such as computers with microphones and cameras. Inventory purchased with WIC funds are used only by WIC program staff unless shared cost among another program(s) is indicated.</t>
  </si>
  <si>
    <t xml:space="preserve">Current provided posters are displayed at each clinic site, in an area where applicants, participants and potentially eligible persons can read (i.e. Intake/Waiting areas). Contact the Department for other language needs. </t>
  </si>
  <si>
    <t>Refer to AD Addendum PPS WIC Civil Rights Public Notification and Social Media for details on use of NDS with social media. Non-English / Spanish versions of the NDS, accessible on the USDA website, should be used on non-English materials when agency demographics warrant the use. Department approval should be obtained prior to agency use of short-statement.</t>
  </si>
  <si>
    <t>Observe the clinic and staff to ensure compliance with civil rights requirements. (IL WIC PM AD 7.1, 7.3)
 • Staff / client interactions
 • Clinic facilities are available to all participants
 • Program access is fair to all participants</t>
  </si>
  <si>
    <t>The log must include: programs/grants the log is applicable to (i.e., WIC and/or FMNP), date(s) the incident occurred/continued/duration (mm/dd/yy) or ‘no complaints’ if none were had, dated each SFY.  Refer to AD Addenda WIC Civil Rights Complaints Sample Log, for sample log.</t>
  </si>
  <si>
    <t>WIC MIS is fully operational and maintained per State standards: 
(IL WIC PM AD 2.7, current WIC Contract, Exhibit B)
• The minimum hardware/software, web browsers and bandwidth specifications are met as directed by the Department.
• Local drivers are installed, updated, and used as intended to support the peripheral equipment (signature pad, scanner, card reader).</t>
  </si>
  <si>
    <t>Agency ensures that WIC Staff are entering &amp; utilizing data to ensure proper service delivery; comply with contractual requirements (including data sharing); and follow system security requirements. 
(IL WIC PM AD 2.7, 15.3, current WIC Contract, Exhibit G)
• All staff who access the WIC MIS complete and comply with initial and annual security training. (IL WIC PM AD 2.7)</t>
  </si>
  <si>
    <t>General and enhanced outreach (IL WIC PM AD 7.5, 8.1) 
• Encourages participation from a variety of racial/ethnic and other minority groups
• Includes an emphasis on reaching and enrolling eligible women in the early months of pregnancy and provisions to reach and enroll eligible migrant farmworkers.</t>
  </si>
  <si>
    <t>a) All staff (full-time, part-time and PRN) must be provided initial and annual job specific WIC training. (IL WIC PM AD 11, 15.1).
• Initial WIC training must be completed within 90 days of hire. 
• Initial Breastfeeding training must be completed within 6 months of hire. 
• Staff must remain current on competencies and expectations.</t>
  </si>
  <si>
    <t xml:space="preserve">Review new employee orientation materials and documentation of any new staff training to ensure current materials are being used. Review annual job specific training documentation since last review and ensure staff are remaining current on competencies and expectations.   Document training on the Training QA Worksheet provided by the Department. </t>
  </si>
  <si>
    <t xml:space="preserve">Review documentation of completion of USDA Breastfeeding Curriculum Training to ensure correct Level completed. Review annual job specific training documentation kept on file from past 2 years (since last review).  All WIC staff (including part-time and prn) have received breastfeeding training annually appropriate to job duties?  Refer to Addendum NPS BF Competencies for details on staff responsibilities. </t>
  </si>
  <si>
    <t>All CPA/CPAA staff must attend Department approved VENA training. Review agency list of the staff trained on effective counseling skills.</t>
  </si>
  <si>
    <t>e) Frontline staff collecting and entering lab data in WIC MIS must receive initial, annual, and on-going training  (IL WIC PM AD 11.4)</t>
  </si>
  <si>
    <t xml:space="preserve">Review participant records to ensure HoH is the parent, caretaker or foster parent bringing the child into the appointment. The name, date of birth and zip code of the Head of Household should be confirmed every certification visit as these are linked to the WIC EBT card. Second parent option should be offered and documented. 
References: Understanding Roles in WIC &amp; IWIC Flow Sheets. </t>
  </si>
  <si>
    <t>Proxy and designated shopper policies are followed and documented. (IL WIC PM AD 15.2, SFD 2.2) 
• Right to a proxy and responsibilities explained
• When applicable, proxy updated in WIC MIS</t>
  </si>
  <si>
    <t xml:space="preserve">Observe proxy offered and HoH informed of proxy responsibilities.
Resource: Understanding WIC Roles. </t>
  </si>
  <si>
    <r>
      <rPr>
        <sz val="10"/>
        <rFont val="Arial"/>
        <family val="2"/>
      </rPr>
      <t xml:space="preserve">General eligibility requirements are followed and documented. (IL WIC PM CS 1.1)
• Hard copy or electronic documentation of residency, income, and identity received prior to or during appointment.
• Single documentation may serve as proof for certification documentation requirements.
• No Proof of residency, income, or identify policy followed. </t>
    </r>
    <r>
      <rPr>
        <sz val="10"/>
        <color rgb="FFFF0000"/>
        <rFont val="Arial"/>
        <family val="2"/>
      </rPr>
      <t xml:space="preserve">
</t>
    </r>
  </si>
  <si>
    <t>Local agencies are encouraged to obtain required proofs prior to the
scheduled appointment and must notify participants of any missing items.  Document in WIC MIS following  PPS Secure and Confidential Communications guidance.  Follow policy for applicants without required proofs and document using the 30 Day Certification or No Proof Form.  Completed form is scanned in WIC MIS.
Reference: Addendum Eligibility Documentation.</t>
  </si>
  <si>
    <t>Observe policies followed.  Reference I-WIC Transfers guidance. 
• In-State transfers with no WIC ID Card/VOC must present proof of identity and current residency.  
• Out-of-State transfers must present valid/complete VOC, proof of identity and current residency. The receiving clinic must destroy any obtained unused food instruments or EBT card prior to issuance of Illinois food benefits.  Incoming VOC documents from other States are required to be scanned into the WIC MIS.  If no VOC provided, document in a General Note how the transfer was verified. 
• A local listing of authorized WIC vendors must be provided and the Illinois Authorized Food list, if applicable.
• Review Clinic Report SCH 7.6, 7.7, 7.10, 7.11 Clinic Appointment List for appt type "OST" for past three months and view scanned VOC in participant records. If no OST appointment types, a predefined report for risk code 502 can be used to identify OST's.</t>
  </si>
  <si>
    <t>Observe acceptable proofs are used and documented. 
Reference Approved Eligibility Documentation.</t>
  </si>
  <si>
    <t xml:space="preserve">Observe acceptable proofs are used and documented. </t>
  </si>
  <si>
    <t xml:space="preserve">Follow IWIC Documenting Adjunctive Eligibility Guidance.  Staff must use adjunctive eligibility as a first step in assessing income and require no other written documentation to establish family income. Review documentation in WIC MIS. Ensure staff report "REP" all programs household is participating in and verify "VER" only one of those programs for eligibility determination. Ensure staff obtain verbally declared income. Foster verbal income should be amount of income received/used by foster family.  </t>
  </si>
  <si>
    <t>Screen for traditional when adjunctive is not applicable.  Reference Addendum Assessing Separate Households and Assessing Gross Income.</t>
  </si>
  <si>
    <t xml:space="preserve">Staff must offer 30 Day Certification per policy if applicant presents 2 of the 3 proofs (residency, ID, or income).  Must document using the 30 Day Certification or No Proof Form and scan into WIC MIS.  Agency has a system in place to ensure missing proof is received within 30 days. Monitor using reports CERT 17.18 Terminated Participants for those that terminated with "Proof Not Provided". </t>
  </si>
  <si>
    <t xml:space="preserve">Follow policy for applicants without proof of income.  Must document using the 30 Day Certification or No Proof Form and scan into the WIC MIS. 
• Discuss family's living circumstances and offer referrals as appropriate. </t>
  </si>
  <si>
    <t>If notified of change of income, a mid-certification income reassessment must be completed (for all in the household) and documented in WIC MIS. If determined ineligible, the WIC ID Card is updated with correct Service End Date and Ineligibility / Termination policy followed.</t>
  </si>
  <si>
    <t xml:space="preserve">Observe acceptable proofs are used and documented for identity of WIC applicant. Marking the “Foster Care” checkbox in the WIC MIS indicates acceptable documentation was reviewed. To avoid dual participants, enter name in WIC MIS as it appears on their ID. </t>
  </si>
  <si>
    <t xml:space="preserve">When Frontline staff are collecting ethnic and racial participant data, is the participant's dignity maintained? It must be explained that the data is being collected for statistical purposes with no effect on the determination of their eligibility. The preferred method of collection is self-identity of ethnicity/race. Data must also be collected for those found ineligible. </t>
  </si>
  <si>
    <t>Infants and children under five years of age, pregnant, lactating and non-lactating postpartum women are categorically eligible. If after certification it is determined that the participant is not categorically eligible, they must be terminated, and future benefits voided.</t>
  </si>
  <si>
    <t>WIC Rights and Responsibilities must be reviewed at each Certification. 
(IL WIC PM CS 1.3, AD 5.1, 7.3)
• Read and explained in a language applicant understands
• Signed by HoH (full signature)
• Documented in WIC MIS</t>
  </si>
  <si>
    <t xml:space="preserve">Read by or to the HoH before signing and beginning the nutrition assessment process. Use current "WIC Rights and Responsibilities" addendum as a guide to ensure participant understanding. When services are provided at the WIC clinic, staff are expected to obtain an electronic signature. However, when this is not possible, obtain signature on printed Rights and Responsibility Form and scan into WIC MIS or document reason for no signature in WIC MIS. Clinics with equipment issues are to notify their RNC of this disruption and share their plan to collect signature  until the issue is resolved. </t>
  </si>
  <si>
    <t xml:space="preserve">Observe that participants are offered other services  (i.e. LINK, Medicaid) and notified that participation is optional. This may be done by Frontline or CPA staff. </t>
  </si>
  <si>
    <t>Physical presence policies are followed and documented in WIC MIS.  
(IL WIC PM CS 2)
• Participant and staff service locations are documented in WIC MIS.</t>
  </si>
  <si>
    <t xml:space="preserve">• Review documentation in WIC MIS. WIC participant must be present at time of certification and mid-certification unless exception per policy; documented in WIC MIS when present and exceptions (i.e. medical conditions, working parents or caregivers, ongoing health care).
• Consecutive exceptions to physical presence cannot be granted unless a medical condition applies. </t>
  </si>
  <si>
    <t xml:space="preserve">When determining eligibility, a Value Enhanced Nutrition Assessment (VENA)
must be completed on participants, by qualified staff, at the time of certification to assess for all applicable risks. (IL WIC PM CS 6.1) 
• Once all relevant information is collected it must be clarified and synthesized.                                                                             </t>
  </si>
  <si>
    <t xml:space="preserve">Refer to the updated 2020 Value Enhanced Nutrition Assessment (VENA) manual on requirements (posted on the Community Health Training Center website).  
Key concepts of VENA: 
• Partnership between WIC staff and participant, supporting participant needs and strengths
• Use critical thinking to identify participant needs and to prioritize education                                  
• Support participants in setting realistic goals and small changes    
• Build on participant strengths to achieve nutrition and health related goals </t>
  </si>
  <si>
    <t>Staff should use the I-WIC Nutrition Risk Criteria (found in WIC MIS) and WIC Assessment Guides to ensure that all risk factors are assigned correctly. Update risk factors in WIC MIS as needed. 
Resource: USDA Risk Manual.</t>
  </si>
  <si>
    <t xml:space="preserve">Observe measurements taken per Centers for Disease Control (CDC) guidelines. Referral forms or electronic medical record must include required information obtained from a qualified medical professional. 
Reference: IWIC Flow Sheets for documentation guidance.
Resources: Anthropometric Flow Sheet, Illinois WIC Medical Form. </t>
  </si>
  <si>
    <t xml:space="preserve">Deferral of anthropometric and biochemical data (IL WIC PM CS 6.4)
• Must be collected at time of certification unless exception per policy.  
• When physical presence is waived, data must be obtained before scheduled appointment  </t>
  </si>
  <si>
    <t>What is the process for following up on deferred data?
Monitor using CERT 17.18 Terminated Participants report for those that terminated with "No bloodwork provided". 
Resource: CS 17.1, 17.7 Bloodwork Needed / Hgb Required report</t>
  </si>
  <si>
    <t>Immunizations screened using a documented immunization history, referrals made if necessary and documented in WIC MIS. 
(IL WIC PM CS 13.3</t>
  </si>
  <si>
    <t xml:space="preserve">Immunizations must be screened and referred using a documented immunization history.   If under immunized or record not provided, provide information on recommended immunization schedule for current age, provide referral, and encourage to bring record to next Certification visit.  
Reference: IWIC Flow Sheets for documentation guidance. </t>
  </si>
  <si>
    <t>A qualitative dietary assessment is completed per State policies.  
(IL WIC PM CS 6.5, 9.1)
• Ask open-ended questions. 
• Complete a comprehensive assessment via the WIC MIS Health and Nutrition screens. 
• Complete a brief update of health and dietary assessment at Mid-Certification.</t>
  </si>
  <si>
    <t>Reference: Addendum WIC Assessment Guides
During Mid-Cert visit, update participant record to reflect any updates/changes in health and nutrition to generate appropriate risk factors when applicable. 
Reference: IWIC Mid Cert Flow Sheet</t>
  </si>
  <si>
    <t xml:space="preserve">Review the AD Addendum NPS Breastfeeding for details assessing pregnant and breastfeeding dyad, including recommended contact schedule. Document in WIC MIS by completing the appropriate Breastfeeding screens/sections. Breastfeeding category changes must be completed by appropriate staff. </t>
  </si>
  <si>
    <t>Counseling approach must incorporate VENA concepts. (IL WIC PM NE 4.1)
• Counseling approach is participant centered
• Identifies motivation for change
•Tailor education to address specific needs of migrant farm workers, homeless individuals, persons with substance use disorder, high-risk participants, and/or breastfeeding women.</t>
  </si>
  <si>
    <t>Observe staff counseling skills. There is not one counseling approach that fits the needs of all participants, refer to Addendum NPS Counseling Approach for details on concepts.</t>
  </si>
  <si>
    <t xml:space="preserve">Nutrition education is offered by appropriate staff: after complete assessment; is category specific; includes required nutrition education and based on current USDA guidance per policy. (IL WIC PM NE 2.1, 6.1, AD 11.3, SFD 7.5) </t>
  </si>
  <si>
    <t xml:space="preserve">Required education includes the three broad nutrition goals and fresh fruits and vegetable education for infants. Examples of current USDA guidance includes MyPlate, DGA and the USDA Infant Nutrition &amp; Feeding Guide. For Breastfeeding education refer to the CPA Desktop References "WIC Breastfeeding Dyad Education" found in the AD Addendum NPS Breastfeeding. </t>
  </si>
  <si>
    <t>Prenatal and postpartum breastfeeding education, counseling, promotion and support information and activities provided per policy. 
(IL WIC PM AD 10.1)</t>
  </si>
  <si>
    <t>Staff should use the Breastfeeding Dyad Education desktop reference to ensure all education is offered. Refer to Addendum NPS Breastfeeding for recommended for details.</t>
  </si>
  <si>
    <t xml:space="preserve">Refer to NPS Counseling Approach for guidance on setting goal(s). Observe that participants are given a choice of secondary education options, and is scheduled based upon option, date, and time that works for participant. Agency should have a process for documenting what type of secondary education the participant prefers when scheduling the next appointment (i.e., appointment note). </t>
  </si>
  <si>
    <t>Appropriate referrals are offered and documented in WIC MIS, required referrals include: (IL WIC PM CS 6.1,13).  
• Health care providers;
• Head Start / Early Head Start;
• Medicaid (written/printed information provided); 
• Immunizations (screened and referred); 
• Lead (screened and referred); 
• Food assistance programs;
• Drug and harmful substance abuse programs;
• Smoking Cessation</t>
  </si>
  <si>
    <t xml:space="preserve">When participants are screened for WIC (including mid-certifications), they must be referred to other health-related and public assistance programs. Document in WIC MIS using the Referral screen and clarify referral specifics in notes if needed. A personal letter with referral details can be generated from IWIC when utilizing the Referral screen. Staff should use their procedure for communicating abnormal values and health concerns to make referrals to health care providers. Review CERT 17.3 - State Referrals To report to ensure referrals are made. </t>
  </si>
  <si>
    <t>WIC Alerts and Notes completed per policy and includes:  
(IL WIC PM CS 11.2, NE 5.1)</t>
  </si>
  <si>
    <t xml:space="preserve">Notes are documented in WIC MIS and should be completed in a timely manner, concise, relevant to WIC (do not include other program notes) and written using the approved DHS abbreviations list.
Reference: NPS Documenting in WIC MIS. </t>
  </si>
  <si>
    <t xml:space="preserve">Alerts should be used to document non-PG contacts for missed appointments and reminder calls. Alerts should be marked inactive when addressed or no longer relevant. </t>
  </si>
  <si>
    <t>System-generated information and general administrative activities.</t>
  </si>
  <si>
    <t>Breastfeeding support information, resource: Addendum NPS Breastfeeding.</t>
  </si>
  <si>
    <t>Details on nutrition education/counseling provided (including WPE), handouts given, goals and follow up planned for the next WIC visit.</t>
  </si>
  <si>
    <t xml:space="preserve">Should not repeat information already found in WIC MIS. If used, indicate in Nutrition Education Note "See SOAP". </t>
  </si>
  <si>
    <t>WIC Program Explanation (WPE) must be provided as part of a positive, participant-centered assessment process certification visit covering all items listed per policy and documented in WIC MIS. (IL WIC PM NE 4.2; SFD 7.4)                             
• Purpose
• Nutrition Assessment Relationship
• Relationship
• Food Benefits: Supplemental / Key Nutrients
• Supplemental
• Certification Period</t>
  </si>
  <si>
    <t>Observe how WPE is provided. When agencies are not serving all priorities, the nature of the Priority System must be explained (IL WIC PM CS 7.1). Staff must also offer information to the HOH on drugs, tobacco, alcohol, and other harmful substances as part of WPE.
Resources: PPS WIC Program Explanation; IWIC: Appointments; NPS Documenting in WIC MIS; Using eWIC Card Brochure;  WIC BNFT App Brochure; Understanding the Family Shopping List; WIC ID Card</t>
  </si>
  <si>
    <t>Food packages are assigned by appropriate staff at Certification, only after a complete nutritional and breastfeeding assessment.  (IL WIC PM SFD 7.1) 
• Only medically necessary tailoring can occur during the current benefit issuance period.</t>
  </si>
  <si>
    <t xml:space="preserve">Only medically necessary tailoring, such as a formula change, newly diagnosed allergy, etc., can occur during the current benefit issuance period. CPA Assistants must defer breastfeeding infants wanting to supplement with formula and formula changes to appropriate staff. Resources: IWIC: Void and Reissue Guidance document, Food Package Change modules.    </t>
  </si>
  <si>
    <t xml:space="preserve">Food packages are prescribed according to policy.  (IL WIC PM SFD  7.3-7.5)
• Based on category and age, providing the maximum food package with the allowed foods.
• Reduced food packages prescribed only when requested and rationale documented.
• Provide enhanced food packages to pregnant/breastfeeding multiples, multiple gestations, and exclusively breastfeeding dyads.
• Offer nutrition tailoring to meet the medical/nutritional needs and preferences.
• Fresh infant fruits and vegetables provided with required assessment and education. </t>
  </si>
  <si>
    <t xml:space="preserve">Observe that the food package prescribed is accurate and tailored as needed.
Resources: Addenda Illinois WIC Food Package Tables, NPS Breastfeeding, and Look at Me Now - Infants 9-12 months. </t>
  </si>
  <si>
    <t xml:space="preserve">Benefits are issued per policy. (IL WIC PM CS 9.1, SFD 2.3, 7.2, 8.1)
• Issued to the participant at the same time as the notification of Certification. 
• EBT cards must not be preassigned.
• Only HoH is issued the initial EBT card and must be educated on proper use. 
• Agency staff must not override prorated food packages without Department approval.
</t>
  </si>
  <si>
    <t xml:space="preserve">Review local agency Release of Information form and process for obtaining consent as identified in WIC Local Agency Referral procedure. ROI scanned into WIC MIS. </t>
  </si>
  <si>
    <t xml:space="preserve">Closing the session on positive note. 
• Guide the participant in identifying goals that are individualized, simple, attainable and provide clear and relevant "how to" actions to accomplish goals. (IL WIC PM NE 4.1)
• Participant must be advised of secondary education options (IL WIC PM NE 5.1). </t>
  </si>
  <si>
    <t>Value Enhanced Nutrition Assessment (VENA)
CPA</t>
  </si>
  <si>
    <t xml:space="preserve">CPA Assistant - Level 2 CPA Assistant has the same Certification requirements while remaining within their scope of practice.  Document any CPA Assistant findings in the WPP section of the tool. </t>
  </si>
  <si>
    <t xml:space="preserve">Evaluate agency's nutrition education as a whole:
• Refer to NPS Counseling Approach for details on VENA methods.  
• Per the USDA, Food and Nutrition Services’ WIC Nutrition Services Standards, the content of nutrition education and breastfeeding promotion and support contacts must reflect the nutrition education content described in the NPS Nutrition Education. </t>
  </si>
  <si>
    <t xml:space="preserve">Evaluate agency's nutrition education as a whole:
• Stress the relationship between proper nutrition, physical activity and health and raise awareness about the dangers of using drugs, tobacco, alcohol, and other hamrful substances or substance misuse. 
• Assist participant's in achieving a positive change in dietary and physical activity habits, resulting in improved nutritional status and in the prevention of nutrition-related problems through optimal use of the supplemental foods, other nutritious foods and breastfeeding. 
• Promote and support exclusive breastfeeding as the standard infant feeding practice. </t>
  </si>
  <si>
    <t xml:space="preserve">An appropriate number of nutrition education contacts is made available to all participants and documented in WIC MIS. (IL WIC PM NE 1.1, 5.1 &amp; CS 8.1)
• Must not be provided in the same day as the certification.
• Individuals must not be denied supplemental foods for failure to attend or participate in nutrition education activities. </t>
  </si>
  <si>
    <t xml:space="preserve">Nutrition education contacts must be made available at the time of certification and quarterly thereafter following the Addendum I-WIC Appointments. Review Household Summary screen to view past and future appointments. Secondary Contacts should be scheduled to coincide with food benefit issuance. Local agency staff must monitor missed nutrition education appointments to further education efforts. Participants who miss or do not attend their scheduled secondary education appointment should be offered another option to complete, issued one month of food benefits until the next scheduled appointment. Participants issed 2 consecutive months of benefits must be reminded of program expectation to keep WIC appointments, offering telephone education to follow up on the previous assessment, and reviewing food package usage. Review: Clinic Report SCH 7.6, 7.7, 7.10, 7.11 - Clinic Appointment List to assess the number of BI (Benefits Issuance) appointments and Failure to Pick-up Benefits within the Last 60 Days. Review the Clinic Report SCH 7.8, 7.9 for details on group nutrition education attendance. </t>
  </si>
  <si>
    <t>Secondary nutrition education must incorporate effective concepts and guidance, including: (IL WIC PM NE 5.1, 6.1, 7.1)
• Be appealing, creative, relevant, and interactive to engage the participant as well as create opportunities for feedback.
• Consider the nutritional needs and concerns, household situation, cultural practices, geographic locations, environmental influences, and educational abilities of the participant as identified through the nutrition assessment process.
• Include follow up to assess behavior change, determine intervention effectiveness, and allow for continued interaction.
•The most current guidance from USDA and category specific.
•Offering printed materials that are easily understood by the participant, culturally diverse, and content consistent with USDA WIC Nutrition Services Standards.</t>
  </si>
  <si>
    <t>Group nutrition education is provided and documented per policy. 
(IL WIC PM NE 5.1, 5.5)
• Nutrition education may be provided by the local agency in person, virtually or through arrangements made with other agencies.
• The Department must be notified prior to use of outside agencies or non-WIC staff and Letters of Agreement or Memorandums of Understanding (MOU) must be on file.</t>
  </si>
  <si>
    <t>Document follow-up from previous contact (e.g., checking on the status of a nutrition or health related condition, medically prescribed formula, prior referral, or assessing progress toward goals). CPA/CPAA should use past assessment information to prioritize and individualize the nutrition education visit. 
To ensure provided and documented per policy refer to Addenda NPS Nutrition Education &amp; NPS -Documenting in WIC MIS. Refer to Administration section #23 for details on high risk follow up.</t>
  </si>
  <si>
    <t>Self-study modules (SSM) provided and documented per policy. (IL WIC PM NE 5.1, 5.6)
• Consider a participant’s literacy level, primary language spoken, and educational abilities as identified through the nutrition assessment process.
• Include an evaluation component which evaluates both knowledge and behavior change.
• Provide an opportunity for follow up with a CPA/CPAA before issuing benefits.</t>
  </si>
  <si>
    <t>Internet education may not be used in place of individual counseling at the certification visit.
WIChealth should be offered to all categories as a secondary education option to streamline services, considering literacy level, primary language spoken, and educational abilities.  
To ensure provided and documented per policy refer to Addenda NPS Effective Secondary Nutrition Education &amp; NPS Documenting in WIC MIS for more details. Benefits must be issued per IL WIC PM SFD 8.3.</t>
  </si>
  <si>
    <t>Evaluate when reviewing forms (see above #1). Document in General Note if documentation provided by phone and only accepted by a trained CPA. Written documentation must be requested and scanned into the participant record within a reasonable amount of time (i.e., 1-2 weeks).</t>
  </si>
  <si>
    <t xml:space="preserve">Form is scanned into WIC MIS and a note is completed per NPS Documenting in WIC MIS. E.g., Form received; participant record and risks updated; changes in formula or prescription; rationale warranting special formula: what was tried prior, why was this formula selected, what is future plans for this participant; rationale for use of Ready to Feed formula (see #6 below); clarification/follow up made regarding the prescription; documentation of Issuance of Explanation of Benefits (EOB) letter (and letter scanned in participant record); education provided. Refer to NPS Explanation of WIC Food Benefits Letter. </t>
  </si>
  <si>
    <t xml:space="preserve">When conducting QA, review diagnosis and ensure that it is an allowable medical condition for medically prescribed formula. Conditions that don't appear appropriate based on specialized training must be clarified with the existing medical home/HCP (and documented in the WIC MIS notes and assessment screens). Contract formula is issued unless documented medical need for MPF exists. </t>
  </si>
  <si>
    <t xml:space="preserve">Using Clinic Report CERT 17.21 Formula Usage Report identify any RTF. Review General Notes to ensure the rationale for issuance of RTF (Contract and MPF) is one of the reasons listed per policy and must be documented and kept on file as rationale for issuance. Appropriate risk factors should be included to support issuance. </t>
  </si>
  <si>
    <t>Breastfeeding Peer Counselor contacts after delivery goal met per current WIC Contract.
• WIC Contract goal is 75% BFPC 2 contacts in the first week post-delivery.</t>
  </si>
  <si>
    <t>Review I-WIC PC Contact First Week Summary report for annual data.  Was contract goal met for this review period (met both years by agency, not per clinic)?</t>
  </si>
  <si>
    <t>Local agency follows social media policies for the BFPC program, including (IL WIC PM BFPC 1.2):
 • Email correspondence
• Messaging within social media websites</t>
  </si>
  <si>
    <t>Applicable if BFPC program uses social media or electronic means of communication.</t>
  </si>
  <si>
    <t xml:space="preserve">Local agency follows special equipment policies for the BFPC program.  (IL WIC PM BFPC 1.3) </t>
  </si>
  <si>
    <t xml:space="preserve">BFPC should have access to an agency cell phone and laptop or tablet to access / document in WIC MIS outside normal clinic hours. </t>
  </si>
  <si>
    <t xml:space="preserve">The Peer Counselor Supervisor must meet the USDA Nutrition Services Standards. Refer to BFPC Peer Counselor Supervisor Resource Guide available at https://www.springfieldul.org/chtc/resources/Illinois-state-breastfeeding-task-force/peer-counselor-program. </t>
  </si>
  <si>
    <t>Local agency follows at minimum State agency guidelines for BFPC job duties.  (IL WIC PM BFPC 2.2, 3.3)</t>
  </si>
  <si>
    <t>Observation and evaluation of BFPC must be done at least annually, however, quarterly is recommended.  More frequent observations are recommended for new BFPC staff. BFPC should promote breastfeeding and be an advocate through building relationships with clients.  BFPC should be integrated into the full WIC team for trainings and collaboration of care for pregnancy and breastfeeding dyads.  BFPC should be available to clients during clinic hours as well as outside those hours. BFPC should be available to counsel clients in person and virtually (phone calls, text messages, video call).</t>
  </si>
  <si>
    <t>b) For personal phone use, mileage for travel to home or hospital visits, training and meetings.</t>
  </si>
  <si>
    <t>Use the Breastfeeding Contacts report to review documentation on the Breastfeeding screens by the PC. Use the 'IWIC Breastfeeding Reports &amp; How to Use'  guidance. Resource: NPS Documenting in WIC MIS</t>
  </si>
  <si>
    <t xml:space="preserve">Agency maintains security for Farmers' Market benefits.  (IL WIC PM WFMNP 1.1) </t>
  </si>
  <si>
    <t xml:space="preserve">Agency should secure FMNP benefits the same as EBT cards. 
All stock is promptly checked against the Check Transmittal Document and kept on file.
Check Transmittal Document submitted to Department/State Farmers' Market Coordinator. </t>
  </si>
  <si>
    <t xml:space="preserve">Eligible participants include active women, children, and infants (6 months and older).  Distribution of FMNP benefits are documented on the Referral screen in WIC MIS. Indicate if referral type all members of household (HH) or "Individual" referral and if "Enrolled" or "Declined". Review CERT 17.3 State Referrals To and/or CERT 17.16 Referrals form WIC to External Agencies to monitor total/percent referred to FMNP.  Specific participant IDs can be reviewed using the benefit issuance log. </t>
  </si>
  <si>
    <t xml:space="preserve">Local agency maintains a FMNP benefit log and kept on file in accordance with the Retention of Records policy. (IL WIC PM WFMNP 1.1) </t>
  </si>
  <si>
    <t>After distributing FMNP benefits, local agency  submitted check log sheets to Department/State Farmers' Market Coordinator. Log should include participant category.</t>
  </si>
  <si>
    <t xml:space="preserve">Agency may use the same WIC Civil Rights Log for documenting FMNP complaints. </t>
  </si>
  <si>
    <t>Participants receive the following information upon issuance of benefits: 
(IL WIC PM WFMNP 4.1)
• Where to shop;
• How to use benefits;  
• Eligible foods;
• Nutrition education; 
• WIC rights and responsibilities, including civil rights.</t>
  </si>
  <si>
    <t>Completed monitoring forms are submitted to the State Farmers Market Coordinator within 10 days of review.</t>
  </si>
  <si>
    <t xml:space="preserve">New farmer training provided and documentation submitted to Department/State Famers' Market Coordinator. State provided training can be done individually (as part of monitoring) or in a group setting such as a local farmers meeting. </t>
  </si>
  <si>
    <t>Observe that education is provided and documented, including the following: 
• where to shop (locations, days, and hours of operation of authorized markets and how to locate an approved farmer)
• how to use FMNP benefits (eligible foods, dates to redeem, no change back, may choose to pay difference if exceeds value, no sales tax) 
• nutrition education  (emphasizing nutrition and good health, importance of consuming fresh fruits and vegetables including what's in season, selection, storage, and preparation methods) 
• WIC rights and responsibilities, including civil rights</t>
  </si>
  <si>
    <t xml:space="preserve">The program must have a Nutrition Coordinator who provides supervision, training and on-going monitoring of CPA Assistants (CPAA). Review documentation of credentials of the staff. </t>
  </si>
  <si>
    <t>Local agencies choosing to integrate paraprofessionals into their WIC program must meet minimum training requirements (IL WIC PM AD 12.1):
• Both initial and ongoing training for both the CPAA and the Nutrition Coordinator must be planned and implemented (IL WIC PM AD 12.2, 12.3).
• All WIC staff must receive training in the purpose, function, and integration of the approved WPP.</t>
  </si>
  <si>
    <t xml:space="preserve">Local agencies must ensure that CPAA are adequately trained and supervised (based on local and state quality assurance). Review new employee orientation materials to ensure training requirements and competencies are met. Review annual job specific and breastfeeding training documentation since last review. This includes both part-time and prn staff. </t>
  </si>
  <si>
    <t>The Nutrition Coordinator must be given adequate time to complete responsibilities and duties (IL WIC PM AD 11.1).
• When Nutrition Coordinator is unavailable a qualified staff is temporarily assigned to supervise CPAA. 
• If an agency contracts with another WIC agency for eligible staff, contracted hours must be adequate for roles and responsibilities (IL WIC PM AD 2.2) and an Department approved MOU is on file (IL WIC PM AD 12.2).
• Separation of duties is followed per policy (IL WIC PM AD 15.3).</t>
  </si>
  <si>
    <t xml:space="preserve">Responsibilities include providing daily supervision, facilitating training and on-going monitoring of CPAA. Who is responsible for supervising the CPAA when the Nutrition Coordinator is not available?
Review staff roles by viewing the Staff Information screen in Admin Module. Review staff roles to ensure appropriate for staff training (e.g., Level 1- CPA Assistant L1 vs. Level 2- CPA no MPF). Staff can not have a combination of roles that would grant them full access (e.g., Frontline and CPA no MPF or Program Coordinator/Certifier and Frontline) or Emergency FA without Department approval. If adding CPAA L1 role to Frontline role a new IL444-2022 form must be submitted for approval before assigning. </t>
  </si>
  <si>
    <t>Review observations and chart reviews of CPAA, more frequent should be completed during the training period, then at least quarterly. Review chart reviews to ensure frequency and amount are met per agency's approved procedure. Use Department approved forms.</t>
  </si>
  <si>
    <t xml:space="preserve">CPAA function in their role based on training, policy and the local agency's approved WPP (L WIC PM AD 12.3). Defer to appropriate staff: 
• High risk participants (complex medical, nutrition or breastfeeding problems). 
• Complex social issues. 
• Breastfeeding category changes. 
• Formula changes (Level 1) and WIC Formula and Medical Nutritional Prescriptions. 
• Referrals to HCP to appropriate staff.  
• Complex I-WIC issues (e.g., void and re-issues). </t>
  </si>
  <si>
    <t xml:space="preserve">CPAA must practice within the scope of practice. They must refer to the Nutrition Coordinator or designated CPA for high risk and complex nutrition and breastfeeding problems. Refer to AD Addendum Guidelines for Referrals for CPA Assistants. </t>
  </si>
  <si>
    <t xml:space="preserve">Observations and record review of CPAA demonstrates the skills and competencies appropriate for their role and meet policy requirements 
(IL WIC PM AD 12.2).  </t>
  </si>
  <si>
    <t>Based on review of quality assurance. The Department will also conduct observations and chart reviews as part of the Management Evaluation Monitoring Review.</t>
  </si>
  <si>
    <t xml:space="preserve">Agency follows their approved WPP procedure. 
(IL WIC AD 12.1, 12.4)
• WPP policies and local agency specific procedures must be accessible to all WIC staff.
• The Nutrition Coordinator must communicate program status information changes (e.g., terminations, hires) to the Regional Nutritionist Consultant or Program.
• Any changes to the approved procedure must be updated and resent for approval. </t>
  </si>
  <si>
    <t>Approval of a WPP is provisional and may be revoked or suspended per policy.  The local agency must notify their RNC when the Nutrition Coordinator is no longer employed at the agency or appropriate staff are not temporarily available to supervise the CPAA. Review current procedure at least annually to ensure no updates are needed for approval.  Local agencies must submit any updates to their RNC for approval.</t>
  </si>
  <si>
    <t>Evaluate by reviewing the Nut 6.7, 6.11 Voter Registration Report for a selected month for at least 10 new Certs compared to the VRI forms on file for that month. During observations, observe that voter registration assistance is offered and documented in the WIC MIS. If the participant does not wish to complete an application at the clinic, or does not need assistance, offer the URL for online registration where they can complete the application. Refer to AD Addendum NVRA Flow Chart for details on requirements.</t>
  </si>
  <si>
    <t xml:space="preserve">Does agency serve anyone who is an Illinois resident, not just those in their county/community?  </t>
  </si>
  <si>
    <t xml:space="preserve">There are multiple ways to deliver secondary nutrition education (individual in person or telephone education, internet education, group education, virtual education and self-study modules). The addendum NPS Nutrition Education provides details on nutrition education resources and how to deliver secondary education contacts effectively per policy. 
Required education must be provided to infants receiving fresh fruits/vegetables. Advanced search and Clinic Appointment List report may be used to review infant records to ensure required education is provided. 
All non-Department educational materials must be evaluated initially to check for accuracy and consistency with Department policy and recommendations. State staff are available for assistance.
Evaluate QA (LA Procedures &amp; QA #6B) to ensure method of secondary education used meets guidelines. 
Resources:  Look at Me Now - Infants 9-12 months, Illinois WIC Talks </t>
  </si>
  <si>
    <t xml:space="preserve">Sessions can be presented by trained WIC staff (CPA/CPAA), WIC Breastfeeding Peer Counselors (for breastfeeding sessions only), or outside agencies or non-WIC staff with approval by the Department following policy.
Virtual group education has the same benefits to in person group education and should follow VENA guidance. 
To ensure provided and documented per policy refer to Addenda NPS Nutrition Education, NPS Documenting in WIC MIS, and Nutrition Education MOU Template. 
Clinic Report: Sch 7.8, 7.9 NE Classes can be used to review details on session attendance. </t>
  </si>
  <si>
    <t>Annual review of all staff at all sites providing direct services must be conducted for:
• Certification - all staff observed annually
• Secondary Education - observe one of each type secondary education offered by agency.
Agency should use current state provided worksheets for Frontline/Intake and CPA roles (available from RNC), or approved Local Agency Tool.</t>
  </si>
  <si>
    <t xml:space="preserve">Biochemical assessment is completed per policy. (IL WIC PM CS 6.1, 6.3, 13.4)
• Referral hematological data may be used when obtained from a qualified medical professional, reflective of a participant's category and documented in WIC MIS. 
• All applicants must be asked if they have had a blood lead test. If a child has not had a test, a referral must be made and documented in WIC MIS per policy. </t>
  </si>
  <si>
    <t>Hemoglobin is collected during appropriate time frames and reflective of applicant’s category.
If collected on-site, how does agency ensure equipment is functioning correctly?
Participants who refuse to have hemoglobin completed on site AND do not bring referral data after 90 days must be terminated from the program as a voluntary withdrawal and documented in the system as No Bloodwork Provided. 
For risk assessment, all applicants must be asked if they have had a blood lead screening test.  If yes, value is documented in WIC MIS.  If a child hs not had a test, a referral must be made and documented per policy (see #26 below).  If documented value includes a symbol (ex: &lt;3.3), document as 3.2, and clarify lead value in case note. 
Resource: CS 17.1, 17.7 Bloodwork Needed / Hgb Required report, Biochemical Collection Guidance</t>
  </si>
  <si>
    <t xml:space="preserve">A WIC ID Card must be issued and completed according to policy (IL WIC PM CS 5.3).
• An Illinois WIC identification (ID) card must be completed for each household or foster child. 
• Replacement card(s) provided when the ID card is lost, damaged, full, the proxy changes, or the card is stolen per policy. </t>
  </si>
  <si>
    <r>
      <t xml:space="preserve">Review and offer a copy of </t>
    </r>
    <r>
      <rPr>
        <i/>
        <sz val="10"/>
        <rFont val="Arial"/>
        <family val="2"/>
      </rPr>
      <t>Family Shopping List</t>
    </r>
    <r>
      <rPr>
        <sz val="10"/>
        <rFont val="Arial"/>
        <family val="2"/>
      </rPr>
      <t xml:space="preserve"> with family. Participants should be given maximum benefits (3 months) unless high risk and earlier follow up is needed.  HOH issued the initial WIC EBT card and instructed on how to set the Personal Identification Number (PIN) to the card prior to leaving agency.  More than 2 consecutive months of benefits should not be issued for missed appointments without documentation of care. Refer to IWIC Appointments for details. </t>
    </r>
  </si>
  <si>
    <r>
      <t xml:space="preserve">Staff may review the inside of the WIC ID card, however information should have been covered with review of </t>
    </r>
    <r>
      <rPr>
        <i/>
        <sz val="10"/>
        <rFont val="Arial"/>
        <family val="2"/>
      </rPr>
      <t xml:space="preserve">WIC Rights and Responsibilities </t>
    </r>
    <r>
      <rPr>
        <sz val="10"/>
        <rFont val="Arial"/>
        <family val="2"/>
      </rPr>
      <t xml:space="preserve">(#11 above) and </t>
    </r>
    <r>
      <rPr>
        <i/>
        <sz val="10"/>
        <rFont val="Arial"/>
        <family val="2"/>
      </rPr>
      <t>WIC Program Explanation</t>
    </r>
    <r>
      <rPr>
        <sz val="10"/>
        <rFont val="Arial"/>
        <family val="2"/>
      </rPr>
      <t xml:space="preserve"> (#28 above).  If a replacement is needed, HoH or proxy identification/signature must be verified. </t>
    </r>
  </si>
  <si>
    <t>All computers accessing WIC MIS have an operating system of Windows 11 with Intell or ADM or higher, a bandwidth of 150Mbps or higher, and use MS Edge, Google Chrome, or Mozilla Firefox for browsers.
When system disruption occurs, what is agency's process to collect and document required information?
Resource: DHS Memo- January 30, 2025 WIC Computer Requirements and Survey</t>
  </si>
  <si>
    <t>Local agencies take reasonable steps to provide meaningful access to the information and services they provide. Agencies must notify persons with LEP of their right to free language assistance services (discuss resources available with your RNC). The Department will run the Language by Clinic report annually and notify agencies of LEP needs.  Evaluate the use of 'other' on the MIS' Precertification screen and communicate missing languages to Program.</t>
  </si>
  <si>
    <t>Agency must notify Department of closures and/or changes to normal clinic hours (including unplanned closures, e.g., weather concerns).</t>
  </si>
  <si>
    <t xml:space="preserve">Follow I-WIC Duplicates guidance. </t>
  </si>
  <si>
    <t xml:space="preserve">Does the WIC Coordinator or designated staff review Clinic Report OPER 11.4, 11.17 WIC Dual Enrollment / Participation (report updates every Thursday) to review all resolved and unresolved cases? </t>
  </si>
  <si>
    <t xml:space="preserve">Did agency purchase capital assets, rental space cost, computer equipment/software or items costing $10,000 or more? Approval letter on file prior to purchase? Compare new items on Inventory List to "prior approval" letters on file since last review. Approval of the programs’ annual budget does not constitute prior approval from the Department. 
Resource: AD Addendum PPS Equipment Request Process/Template Letter.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</si>
</sst>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mm/dd/yy;@"/>
  </numFmts>
  <fonts count="28" x14ac:knownFonts="1">
    <font>
      <sz val="10"/>
      <name val="Arial"/>
    </font>
    <font>
      <sz val="10"/>
      <name val="Arial"/>
      <family val="2"/>
    </font>
    <font>
      <sz val="8"/>
      <name val="Arial"/>
      <family val="2"/>
    </font>
    <font>
      <b/>
      <sz val="12"/>
      <name val="Arial"/>
      <family val="2"/>
    </font>
    <font>
      <b/>
      <sz val="10"/>
      <name val="Arial"/>
      <family val="2"/>
    </font>
    <font>
      <sz val="10"/>
      <name val="Arial"/>
      <family val="2"/>
    </font>
    <font>
      <b/>
      <sz val="10"/>
      <color indexed="9"/>
      <name val="Arial"/>
      <family val="2"/>
    </font>
    <font>
      <sz val="10"/>
      <name val="Arial"/>
      <family val="2"/>
    </font>
    <font>
      <sz val="8"/>
      <color indexed="9"/>
      <name val="Arial"/>
      <family val="2"/>
    </font>
    <font>
      <b/>
      <sz val="12"/>
      <color indexed="9"/>
      <name val="Arial"/>
      <family val="2"/>
    </font>
    <font>
      <sz val="8"/>
      <name val="Arial"/>
      <family val="2"/>
    </font>
    <font>
      <b/>
      <u/>
      <sz val="10"/>
      <name val="Arial"/>
      <family val="2"/>
    </font>
    <font>
      <b/>
      <sz val="14"/>
      <name val="Arial"/>
      <family val="2"/>
    </font>
    <font>
      <b/>
      <sz val="10"/>
      <color indexed="10"/>
      <name val="Arial"/>
      <family val="2"/>
    </font>
    <font>
      <sz val="9"/>
      <name val="Arial"/>
      <family val="2"/>
    </font>
    <font>
      <b/>
      <sz val="12"/>
      <color indexed="10"/>
      <name val="Arial"/>
      <family val="2"/>
    </font>
    <font>
      <b/>
      <i/>
      <sz val="10"/>
      <name val="Arial"/>
      <family val="2"/>
    </font>
    <font>
      <u/>
      <sz val="8"/>
      <color indexed="12"/>
      <name val="Arial"/>
      <family val="2"/>
    </font>
    <font>
      <sz val="12"/>
      <name val="Arial"/>
      <family val="2"/>
    </font>
    <font>
      <b/>
      <sz val="26"/>
      <name val="Arial"/>
      <family val="2"/>
    </font>
    <font>
      <i/>
      <sz val="10"/>
      <name val="Arial"/>
      <family val="2"/>
    </font>
    <font>
      <sz val="12"/>
      <color indexed="9"/>
      <name val="Arial"/>
      <family val="2"/>
    </font>
    <font>
      <sz val="11"/>
      <name val="Arial"/>
      <family val="2"/>
    </font>
    <font>
      <b/>
      <sz val="11"/>
      <name val="Arial"/>
      <family val="2"/>
    </font>
    <font>
      <b/>
      <sz val="12"/>
      <color theme="0"/>
      <name val="Arial"/>
      <family val="2"/>
    </font>
    <font>
      <sz val="10"/>
      <color rgb="FFFF0000"/>
      <name val="Arial"/>
      <family val="2"/>
    </font>
    <font>
      <u/>
      <sz val="10"/>
      <name val="Arial"/>
      <family val="2"/>
    </font>
    <font>
      <b/>
      <sz val="10"/>
      <color rgb="FFFFFFFF"/>
      <name val="Arial"/>
      <family val="2"/>
    </font>
  </fonts>
  <fills count="8">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9"/>
        <bgColor indexed="6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Dashed">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5" fillId="0" borderId="0"/>
  </cellStyleXfs>
  <cellXfs count="347">
    <xf numFmtId="0" fontId="0" fillId="0" borderId="0" xfId="0"/>
    <xf numFmtId="0" fontId="2" fillId="0" borderId="0" xfId="0" applyFont="1" applyFill="1" applyBorder="1" applyAlignment="1">
      <alignment vertical="top"/>
    </xf>
    <xf numFmtId="0" fontId="4" fillId="0" borderId="0" xfId="0" applyFont="1" applyFill="1" applyBorder="1" applyAlignment="1"/>
    <xf numFmtId="0" fontId="13" fillId="0" borderId="1" xfId="0" applyFont="1" applyBorder="1" applyAlignment="1" applyProtection="1">
      <alignment horizontal="center"/>
    </xf>
    <xf numFmtId="9" fontId="14" fillId="3" borderId="1" xfId="0" applyNumberFormat="1" applyFont="1" applyFill="1" applyBorder="1" applyProtection="1"/>
    <xf numFmtId="0" fontId="15" fillId="0" borderId="2" xfId="0" applyFont="1" applyBorder="1" applyAlignment="1" applyProtection="1">
      <alignment horizontal="center"/>
    </xf>
    <xf numFmtId="0" fontId="3" fillId="0" borderId="3" xfId="0" applyFont="1" applyBorder="1" applyProtection="1"/>
    <xf numFmtId="0" fontId="7" fillId="0" borderId="4" xfId="0" applyFont="1" applyFill="1" applyBorder="1" applyProtection="1"/>
    <xf numFmtId="0" fontId="0" fillId="0" borderId="0" xfId="0" applyFill="1" applyBorder="1" applyProtection="1"/>
    <xf numFmtId="0" fontId="4" fillId="0" borderId="5" xfId="0" applyFont="1" applyBorder="1" applyAlignment="1" applyProtection="1">
      <alignment horizontal="center"/>
    </xf>
    <xf numFmtId="0" fontId="18" fillId="0" borderId="0" xfId="0" applyFont="1" applyBorder="1" applyProtection="1"/>
    <xf numFmtId="0" fontId="18" fillId="0" borderId="0" xfId="0" applyFont="1" applyFill="1" applyBorder="1" applyProtection="1"/>
    <xf numFmtId="0" fontId="7" fillId="0" borderId="0" xfId="0" applyFont="1" applyBorder="1" applyProtection="1"/>
    <xf numFmtId="1" fontId="4" fillId="0" borderId="6" xfId="0" applyNumberFormat="1" applyFont="1" applyBorder="1" applyAlignment="1" applyProtection="1">
      <alignment horizontal="center"/>
    </xf>
    <xf numFmtId="0" fontId="14" fillId="0" borderId="0" xfId="0" applyFont="1" applyBorder="1" applyProtection="1"/>
    <xf numFmtId="1" fontId="4" fillId="0" borderId="2" xfId="0" applyNumberFormat="1" applyFont="1" applyBorder="1" applyAlignment="1" applyProtection="1">
      <alignment horizontal="center"/>
    </xf>
    <xf numFmtId="0" fontId="4" fillId="0" borderId="2" xfId="0" applyFont="1" applyFill="1" applyBorder="1" applyAlignment="1" applyProtection="1">
      <alignment horizontal="center"/>
    </xf>
    <xf numFmtId="0" fontId="14" fillId="0" borderId="0" xfId="0" applyFont="1" applyFill="1" applyBorder="1" applyProtection="1"/>
    <xf numFmtId="0" fontId="16" fillId="0" borderId="0" xfId="0" applyFont="1" applyFill="1" applyBorder="1" applyAlignment="1" applyProtection="1">
      <alignment horizontal="right"/>
    </xf>
    <xf numFmtId="0" fontId="0" fillId="0" borderId="7" xfId="0" applyBorder="1"/>
    <xf numFmtId="0" fontId="0" fillId="0" borderId="8" xfId="0" applyBorder="1"/>
    <xf numFmtId="0" fontId="0" fillId="0" borderId="9" xfId="0" applyBorder="1"/>
    <xf numFmtId="0" fontId="0" fillId="0" borderId="10" xfId="0" applyBorder="1"/>
    <xf numFmtId="0" fontId="4" fillId="0" borderId="10" xfId="0" applyFont="1" applyBorder="1" applyAlignment="1">
      <alignment horizontal="right"/>
    </xf>
    <xf numFmtId="0" fontId="7" fillId="0" borderId="11" xfId="0" applyFont="1" applyFill="1" applyBorder="1" applyProtection="1"/>
    <xf numFmtId="0" fontId="14" fillId="0" borderId="11" xfId="0" applyFont="1" applyBorder="1" applyProtection="1"/>
    <xf numFmtId="0" fontId="0" fillId="0" borderId="3" xfId="0" applyBorder="1"/>
    <xf numFmtId="0" fontId="0" fillId="0" borderId="4" xfId="0" applyBorder="1"/>
    <xf numFmtId="0" fontId="0" fillId="0" borderId="12" xfId="0" applyBorder="1"/>
    <xf numFmtId="0" fontId="0" fillId="3" borderId="13" xfId="0" applyFill="1" applyBorder="1" applyProtection="1">
      <protection locked="0"/>
    </xf>
    <xf numFmtId="0" fontId="0" fillId="3" borderId="14" xfId="0" applyFill="1" applyBorder="1" applyProtection="1">
      <protection locked="0"/>
    </xf>
    <xf numFmtId="0" fontId="0" fillId="0" borderId="0" xfId="0" applyBorder="1" applyProtection="1">
      <protection locked="0"/>
    </xf>
    <xf numFmtId="0" fontId="0" fillId="0" borderId="11" xfId="0" applyBorder="1" applyProtection="1">
      <protection locked="0"/>
    </xf>
    <xf numFmtId="0" fontId="7" fillId="0" borderId="0" xfId="0" applyFont="1" applyBorder="1" applyAlignment="1" applyProtection="1">
      <alignment horizontal="right"/>
      <protection locked="0"/>
    </xf>
    <xf numFmtId="0" fontId="4" fillId="0" borderId="0" xfId="0" applyFont="1" applyFill="1" applyBorder="1" applyProtection="1">
      <protection locked="0"/>
    </xf>
    <xf numFmtId="0" fontId="14" fillId="0" borderId="0" xfId="0" applyFont="1" applyBorder="1" applyProtection="1">
      <protection locked="0"/>
    </xf>
    <xf numFmtId="0" fontId="14" fillId="0" borderId="11" xfId="0" applyFont="1" applyBorder="1" applyProtection="1">
      <protection locked="0"/>
    </xf>
    <xf numFmtId="164" fontId="2" fillId="0" borderId="0" xfId="0" applyNumberFormat="1" applyFont="1" applyFill="1" applyBorder="1" applyAlignment="1" applyProtection="1">
      <alignment horizontal="right" vertical="top"/>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horizontal="center" vertical="top"/>
    </xf>
    <xf numFmtId="0" fontId="2" fillId="0" borderId="0" xfId="0" applyFont="1" applyFill="1" applyBorder="1" applyAlignment="1" applyProtection="1">
      <alignment vertical="top"/>
    </xf>
    <xf numFmtId="0" fontId="8" fillId="0" borderId="0" xfId="0" applyFont="1" applyFill="1" applyBorder="1" applyAlignment="1" applyProtection="1">
      <alignment vertical="top"/>
    </xf>
    <xf numFmtId="0" fontId="4" fillId="0" borderId="0" xfId="0" applyFont="1" applyFill="1" applyBorder="1" applyAlignment="1" applyProtection="1">
      <alignment horizontal="center" vertical="top" wrapText="1"/>
    </xf>
    <xf numFmtId="0" fontId="0" fillId="0" borderId="11" xfId="0" applyBorder="1" applyAlignment="1" applyProtection="1">
      <protection locked="0"/>
    </xf>
    <xf numFmtId="0" fontId="6" fillId="0" borderId="0" xfId="0" applyFont="1" applyFill="1" applyBorder="1" applyAlignment="1" applyProtection="1"/>
    <xf numFmtId="0" fontId="8" fillId="0" borderId="0" xfId="0" applyFont="1" applyFill="1" applyBorder="1" applyAlignment="1" applyProtection="1"/>
    <xf numFmtId="0" fontId="2" fillId="0" borderId="0" xfId="0" applyFont="1" applyFill="1" applyBorder="1" applyAlignment="1" applyProtection="1"/>
    <xf numFmtId="0" fontId="4" fillId="0" borderId="0" xfId="0" applyFont="1" applyFill="1" applyBorder="1" applyAlignment="1" applyProtection="1"/>
    <xf numFmtId="0" fontId="2" fillId="0" borderId="0" xfId="0" applyFont="1" applyFill="1" applyBorder="1" applyAlignment="1" applyProtection="1">
      <alignment wrapText="1"/>
    </xf>
    <xf numFmtId="0" fontId="2" fillId="0" borderId="0" xfId="0" applyFont="1" applyFill="1" applyBorder="1" applyAlignment="1" applyProtection="1">
      <alignment horizontal="center" wrapText="1"/>
    </xf>
    <xf numFmtId="0" fontId="2" fillId="0" borderId="0" xfId="0" applyFont="1" applyFill="1" applyBorder="1" applyAlignment="1" applyProtection="1">
      <alignment horizontal="center"/>
    </xf>
    <xf numFmtId="164" fontId="2" fillId="0" borderId="0" xfId="0" applyNumberFormat="1" applyFont="1" applyFill="1" applyBorder="1" applyAlignment="1" applyProtection="1">
      <alignment vertical="top"/>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vertical="top"/>
    </xf>
    <xf numFmtId="0" fontId="4" fillId="0" borderId="0" xfId="0" applyFont="1" applyProtection="1"/>
    <xf numFmtId="0" fontId="1" fillId="0" borderId="0" xfId="0" applyFont="1" applyFill="1" applyBorder="1" applyAlignment="1" applyProtection="1">
      <alignment horizontal="center" vertical="top" wrapText="1"/>
    </xf>
    <xf numFmtId="0" fontId="10" fillId="0" borderId="0" xfId="0" applyFont="1" applyFill="1" applyBorder="1" applyAlignment="1" applyProtection="1">
      <alignment vertical="top"/>
    </xf>
    <xf numFmtId="0" fontId="6"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6" fillId="0" borderId="0" xfId="0" applyFont="1" applyFill="1" applyBorder="1" applyAlignment="1" applyProtection="1">
      <alignment horizontal="left"/>
    </xf>
    <xf numFmtId="0" fontId="4" fillId="0" borderId="0" xfId="0" applyFont="1" applyFill="1" applyBorder="1" applyAlignment="1" applyProtection="1">
      <alignment horizontal="left" vertical="top"/>
    </xf>
    <xf numFmtId="0" fontId="1" fillId="0" borderId="0"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8" fillId="0" borderId="0" xfId="0" applyFont="1" applyFill="1" applyBorder="1" applyAlignment="1" applyProtection="1">
      <alignment horizontal="left"/>
    </xf>
    <xf numFmtId="0" fontId="10"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xf>
    <xf numFmtId="0" fontId="2"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2" fillId="0" borderId="0" xfId="0" applyFont="1" applyFill="1" applyBorder="1" applyAlignment="1" applyProtection="1">
      <alignment horizontal="left" vertical="top"/>
    </xf>
    <xf numFmtId="0" fontId="1" fillId="0" borderId="0" xfId="0" applyFont="1" applyFill="1" applyBorder="1" applyAlignment="1" applyProtection="1">
      <alignment vertical="top"/>
    </xf>
    <xf numFmtId="164" fontId="1" fillId="0" borderId="1" xfId="0" applyNumberFormat="1" applyFont="1" applyBorder="1" applyAlignment="1">
      <alignment horizontal="righ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164" fontId="1" fillId="0" borderId="1" xfId="0" applyNumberFormat="1" applyFont="1" applyBorder="1" applyAlignment="1">
      <alignment horizontal="right" vertical="top" wrapText="1"/>
    </xf>
    <xf numFmtId="0" fontId="1" fillId="0" borderId="1" xfId="0" applyFont="1" applyBorder="1" applyAlignment="1">
      <alignment vertical="top"/>
    </xf>
    <xf numFmtId="164" fontId="9" fillId="2" borderId="1" xfId="0" applyNumberFormat="1" applyFont="1" applyFill="1" applyBorder="1" applyAlignment="1" applyProtection="1">
      <alignment horizontal="left"/>
    </xf>
    <xf numFmtId="0" fontId="4" fillId="0" borderId="1" xfId="0"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164" fontId="1" fillId="0" borderId="1" xfId="0" applyNumberFormat="1" applyFont="1" applyFill="1" applyBorder="1" applyAlignment="1" applyProtection="1">
      <alignment horizontal="right" vertical="top" wrapText="1"/>
    </xf>
    <xf numFmtId="0" fontId="1" fillId="0" borderId="1" xfId="0" applyFont="1" applyFill="1" applyBorder="1" applyAlignment="1" applyProtection="1">
      <alignment horizontal="left" vertical="top" wrapText="1"/>
    </xf>
    <xf numFmtId="164" fontId="1" fillId="0" borderId="1" xfId="0" applyNumberFormat="1" applyFont="1" applyFill="1" applyBorder="1" applyAlignment="1" applyProtection="1">
      <alignment horizontal="right" vertical="top"/>
    </xf>
    <xf numFmtId="0" fontId="1" fillId="0" borderId="1" xfId="0" applyFont="1" applyFill="1" applyBorder="1" applyAlignment="1" applyProtection="1">
      <alignment vertical="top" wrapText="1"/>
    </xf>
    <xf numFmtId="0" fontId="1" fillId="4" borderId="1" xfId="0" applyFont="1" applyFill="1" applyBorder="1" applyAlignment="1" applyProtection="1">
      <alignment horizontal="left" vertical="top" wrapText="1"/>
    </xf>
    <xf numFmtId="164" fontId="1" fillId="4" borderId="1" xfId="0" applyNumberFormat="1" applyFont="1" applyFill="1" applyBorder="1" applyAlignment="1" applyProtection="1">
      <alignment horizontal="right" vertical="top"/>
    </xf>
    <xf numFmtId="0" fontId="1" fillId="0" borderId="1" xfId="0" applyFont="1" applyBorder="1" applyAlignment="1" applyProtection="1">
      <alignment vertical="top" wrapText="1"/>
    </xf>
    <xf numFmtId="164" fontId="1" fillId="0" borderId="1" xfId="0" applyNumberFormat="1" applyFont="1" applyFill="1" applyBorder="1" applyAlignment="1" applyProtection="1">
      <alignment vertical="top"/>
    </xf>
    <xf numFmtId="0" fontId="1" fillId="0" borderId="0" xfId="0" applyFont="1" applyFill="1" applyBorder="1" applyAlignment="1" applyProtection="1">
      <alignment vertical="top" wrapText="1"/>
    </xf>
    <xf numFmtId="164" fontId="1" fillId="0" borderId="0" xfId="0" applyNumberFormat="1" applyFont="1" applyFill="1" applyBorder="1" applyAlignment="1" applyProtection="1">
      <alignment horizontal="right" vertical="top"/>
    </xf>
    <xf numFmtId="0" fontId="1" fillId="0" borderId="22" xfId="0" applyFont="1" applyFill="1" applyBorder="1" applyAlignment="1" applyProtection="1">
      <alignment vertical="top"/>
    </xf>
    <xf numFmtId="0" fontId="4" fillId="0" borderId="19" xfId="0" applyFont="1" applyFill="1" applyBorder="1" applyAlignment="1" applyProtection="1">
      <alignment horizontal="center" vertical="top" wrapText="1"/>
      <protection locked="0"/>
    </xf>
    <xf numFmtId="164" fontId="1" fillId="0" borderId="1" xfId="0" applyNumberFormat="1" applyFont="1" applyBorder="1" applyAlignment="1">
      <alignment vertical="top"/>
    </xf>
    <xf numFmtId="0" fontId="9" fillId="2" borderId="1" xfId="0" applyFont="1" applyFill="1" applyBorder="1" applyAlignment="1" applyProtection="1">
      <alignment wrapText="1"/>
    </xf>
    <xf numFmtId="0" fontId="3" fillId="0" borderId="0" xfId="0" applyFont="1" applyFill="1" applyBorder="1" applyAlignment="1"/>
    <xf numFmtId="0" fontId="18" fillId="0" borderId="0" xfId="0" applyFont="1" applyFill="1" applyBorder="1" applyAlignment="1">
      <alignment vertical="top"/>
    </xf>
    <xf numFmtId="0" fontId="9" fillId="0" borderId="0" xfId="0" applyFont="1" applyFill="1" applyBorder="1" applyAlignment="1" applyProtection="1"/>
    <xf numFmtId="0" fontId="3" fillId="0" borderId="0" xfId="0" applyFont="1" applyFill="1" applyBorder="1" applyAlignment="1" applyProtection="1">
      <alignment vertical="top" wrapText="1"/>
    </xf>
    <xf numFmtId="0" fontId="18" fillId="0" borderId="0" xfId="0" applyFont="1" applyFill="1" applyBorder="1" applyAlignment="1" applyProtection="1">
      <alignment vertical="top"/>
    </xf>
    <xf numFmtId="0" fontId="18" fillId="0" borderId="0" xfId="0" applyFont="1" applyFill="1" applyBorder="1" applyAlignment="1" applyProtection="1"/>
    <xf numFmtId="0" fontId="18" fillId="0" borderId="0" xfId="0" applyFont="1" applyFill="1" applyBorder="1" applyAlignment="1" applyProtection="1">
      <alignment horizontal="center" vertical="top" wrapText="1"/>
    </xf>
    <xf numFmtId="0" fontId="21" fillId="0" borderId="0" xfId="0" applyFont="1" applyFill="1" applyBorder="1" applyAlignment="1" applyProtection="1">
      <alignment horizontal="left"/>
    </xf>
    <xf numFmtId="0" fontId="21" fillId="0" borderId="0" xfId="0" applyFont="1" applyFill="1" applyBorder="1" applyAlignment="1" applyProtection="1"/>
    <xf numFmtId="0" fontId="3" fillId="0" borderId="0" xfId="0" applyFont="1" applyFill="1" applyBorder="1" applyAlignment="1" applyProtection="1"/>
    <xf numFmtId="0" fontId="9" fillId="0" borderId="0" xfId="0" applyFont="1" applyFill="1" applyBorder="1" applyAlignment="1" applyProtection="1">
      <alignment horizontal="left"/>
    </xf>
    <xf numFmtId="0" fontId="1" fillId="0" borderId="23" xfId="0" applyFont="1" applyFill="1" applyBorder="1" applyAlignment="1" applyProtection="1">
      <alignment vertical="top" wrapText="1"/>
    </xf>
    <xf numFmtId="0" fontId="9" fillId="2" borderId="1" xfId="0" applyFont="1" applyFill="1" applyBorder="1" applyAlignment="1" applyProtection="1"/>
    <xf numFmtId="0" fontId="4" fillId="0" borderId="1" xfId="0" applyFont="1" applyFill="1" applyBorder="1" applyAlignment="1" applyProtection="1">
      <alignment horizontal="center" wrapText="1"/>
    </xf>
    <xf numFmtId="0" fontId="9" fillId="2" borderId="1" xfId="0" applyFont="1" applyFill="1" applyBorder="1" applyAlignment="1" applyProtection="1">
      <alignment horizontal="center"/>
    </xf>
    <xf numFmtId="0" fontId="2" fillId="0" borderId="1" xfId="0" applyFont="1" applyFill="1" applyBorder="1" applyAlignment="1" applyProtection="1">
      <alignment vertical="top"/>
    </xf>
    <xf numFmtId="0" fontId="1" fillId="0" borderId="23" xfId="0" applyFont="1" applyFill="1" applyBorder="1" applyAlignment="1" applyProtection="1">
      <alignment horizontal="lef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2" fillId="0" borderId="1" xfId="0" applyFont="1" applyFill="1" applyBorder="1" applyAlignment="1" applyProtection="1">
      <alignment horizontal="center" vertical="top" wrapText="1"/>
    </xf>
    <xf numFmtId="0" fontId="2" fillId="0" borderId="1" xfId="0" applyFont="1" applyFill="1" applyBorder="1" applyAlignment="1" applyProtection="1">
      <alignment horizontal="center" vertical="top"/>
    </xf>
    <xf numFmtId="0" fontId="1" fillId="0" borderId="19" xfId="0" applyFont="1" applyFill="1" applyBorder="1" applyAlignment="1">
      <alignment horizontal="center" vertical="top" wrapText="1"/>
    </xf>
    <xf numFmtId="0" fontId="2" fillId="0" borderId="19" xfId="0" applyFont="1" applyFill="1" applyBorder="1" applyAlignment="1">
      <alignment horizontal="center" vertical="top"/>
    </xf>
    <xf numFmtId="0" fontId="9" fillId="2" borderId="21" xfId="0" applyFont="1" applyFill="1" applyBorder="1" applyAlignment="1" applyProtection="1">
      <alignment horizontal="center"/>
    </xf>
    <xf numFmtId="0" fontId="23" fillId="0" borderId="1" xfId="0" applyFont="1" applyFill="1" applyBorder="1" applyAlignment="1" applyProtection="1">
      <alignment horizontal="center" vertical="top"/>
    </xf>
    <xf numFmtId="0" fontId="4" fillId="0" borderId="1" xfId="0" applyFont="1" applyFill="1" applyBorder="1" applyAlignment="1" applyProtection="1">
      <alignment horizontal="center" vertical="top"/>
    </xf>
    <xf numFmtId="0" fontId="1" fillId="0" borderId="1" xfId="0" applyFont="1" applyFill="1" applyBorder="1" applyAlignment="1" applyProtection="1">
      <alignment horizontal="left" vertical="top" wrapText="1"/>
      <protection locked="0"/>
    </xf>
    <xf numFmtId="164" fontId="9" fillId="2" borderId="1" xfId="0" applyNumberFormat="1" applyFont="1" applyFill="1" applyBorder="1" applyAlignment="1" applyProtection="1"/>
    <xf numFmtId="0" fontId="6" fillId="2" borderId="1" xfId="0" applyFont="1" applyFill="1" applyBorder="1" applyAlignment="1" applyProtection="1">
      <alignment horizontal="center" wrapText="1"/>
    </xf>
    <xf numFmtId="164" fontId="9" fillId="2" borderId="3" xfId="0" applyNumberFormat="1" applyFont="1" applyFill="1" applyBorder="1" applyAlignment="1" applyProtection="1"/>
    <xf numFmtId="0" fontId="9" fillId="2" borderId="4" xfId="0" applyFont="1" applyFill="1" applyBorder="1" applyAlignment="1" applyProtection="1">
      <alignment wrapText="1"/>
    </xf>
    <xf numFmtId="0" fontId="6" fillId="2" borderId="4" xfId="0" applyFont="1" applyFill="1" applyBorder="1" applyAlignment="1" applyProtection="1">
      <alignment horizontal="center" wrapText="1"/>
    </xf>
    <xf numFmtId="0" fontId="9" fillId="2" borderId="4" xfId="0" applyFont="1" applyFill="1" applyBorder="1" applyAlignment="1" applyProtection="1">
      <alignment horizontal="center"/>
    </xf>
    <xf numFmtId="0" fontId="9" fillId="2" borderId="24" xfId="0" applyFont="1" applyFill="1" applyBorder="1" applyAlignment="1" applyProtection="1">
      <alignment horizontal="center"/>
    </xf>
    <xf numFmtId="0" fontId="1" fillId="0" borderId="19" xfId="0" applyFont="1" applyFill="1" applyBorder="1" applyAlignment="1" applyProtection="1">
      <alignment horizontal="left" vertical="top" wrapText="1"/>
      <protection locked="0"/>
    </xf>
    <xf numFmtId="0" fontId="6" fillId="2" borderId="1" xfId="0" applyFont="1" applyFill="1" applyBorder="1" applyAlignment="1" applyProtection="1">
      <alignment horizontal="center"/>
    </xf>
    <xf numFmtId="0" fontId="6" fillId="2" borderId="1" xfId="0" applyFont="1" applyFill="1" applyBorder="1" applyAlignment="1" applyProtection="1"/>
    <xf numFmtId="0" fontId="7" fillId="0" borderId="1" xfId="0" applyFont="1" applyFill="1" applyBorder="1" applyAlignment="1" applyProtection="1">
      <alignment horizontal="center" vertical="top"/>
    </xf>
    <xf numFmtId="0" fontId="2" fillId="6" borderId="1" xfId="0" applyFont="1" applyFill="1" applyBorder="1" applyAlignment="1" applyProtection="1">
      <alignment horizontal="center" vertical="top"/>
    </xf>
    <xf numFmtId="0" fontId="2" fillId="6" borderId="1" xfId="0" applyFont="1" applyFill="1" applyBorder="1" applyAlignment="1" applyProtection="1">
      <alignment vertical="top"/>
    </xf>
    <xf numFmtId="0" fontId="6" fillId="2" borderId="1" xfId="0" applyFont="1" applyFill="1" applyBorder="1" applyAlignment="1" applyProtection="1">
      <alignment wrapText="1"/>
    </xf>
    <xf numFmtId="0" fontId="1" fillId="0" borderId="1" xfId="0" applyFont="1" applyFill="1" applyBorder="1" applyAlignment="1" applyProtection="1">
      <alignment horizontal="center" vertical="top" wrapText="1"/>
    </xf>
    <xf numFmtId="0" fontId="1" fillId="0" borderId="1" xfId="2" applyFont="1" applyFill="1" applyBorder="1" applyAlignment="1" applyProtection="1">
      <alignment horizontal="left" vertical="top" wrapText="1"/>
      <protection locked="0"/>
    </xf>
    <xf numFmtId="0" fontId="0" fillId="0" borderId="0" xfId="0" applyBorder="1" applyAlignment="1" applyProtection="1">
      <alignment vertical="top"/>
    </xf>
    <xf numFmtId="0" fontId="4" fillId="0" borderId="1" xfId="0" applyFont="1" applyFill="1" applyBorder="1" applyAlignment="1" applyProtection="1">
      <alignment vertical="top" wrapText="1"/>
    </xf>
    <xf numFmtId="0" fontId="10" fillId="0" borderId="1" xfId="0" applyFont="1" applyFill="1" applyBorder="1" applyAlignment="1" applyProtection="1">
      <alignment horizontal="center" vertical="top"/>
    </xf>
    <xf numFmtId="0" fontId="10" fillId="0" borderId="1" xfId="0" applyFont="1" applyFill="1" applyBorder="1" applyAlignment="1" applyProtection="1">
      <alignment horizontal="center" vertical="top" wrapText="1"/>
    </xf>
    <xf numFmtId="0" fontId="1" fillId="0" borderId="0" xfId="0" applyFont="1" applyBorder="1" applyAlignment="1" applyProtection="1">
      <alignment horizontal="center" vertical="top"/>
    </xf>
    <xf numFmtId="0" fontId="4" fillId="0" borderId="23" xfId="0" applyFont="1" applyFill="1" applyBorder="1" applyAlignment="1" applyProtection="1">
      <alignment horizontal="center" vertical="top"/>
    </xf>
    <xf numFmtId="0" fontId="9" fillId="2" borderId="19" xfId="0" applyFont="1" applyFill="1" applyBorder="1" applyAlignment="1" applyProtection="1">
      <alignment horizontal="center"/>
    </xf>
    <xf numFmtId="0" fontId="1" fillId="0" borderId="23" xfId="0" applyFont="1" applyFill="1" applyBorder="1" applyAlignment="1" applyProtection="1">
      <alignment horizontal="center" vertical="top" wrapText="1"/>
    </xf>
    <xf numFmtId="0" fontId="9" fillId="2" borderId="20" xfId="0" applyFont="1" applyFill="1" applyBorder="1" applyAlignment="1" applyProtection="1">
      <alignment horizontal="center"/>
    </xf>
    <xf numFmtId="0" fontId="1" fillId="0" borderId="23" xfId="0" applyFont="1" applyFill="1" applyBorder="1" applyAlignment="1" applyProtection="1">
      <alignment vertical="top"/>
    </xf>
    <xf numFmtId="164" fontId="12" fillId="0" borderId="1" xfId="0" applyNumberFormat="1" applyFont="1" applyFill="1" applyBorder="1" applyAlignment="1" applyProtection="1">
      <alignment horizontal="center"/>
      <protection locked="0"/>
    </xf>
    <xf numFmtId="0" fontId="4" fillId="2" borderId="1" xfId="0" applyFont="1" applyFill="1" applyBorder="1" applyAlignment="1" applyProtection="1">
      <alignment horizontal="center" wrapText="1"/>
    </xf>
    <xf numFmtId="0" fontId="12" fillId="0" borderId="23" xfId="0" applyFont="1" applyFill="1" applyBorder="1" applyAlignment="1" applyProtection="1">
      <alignment wrapText="1"/>
    </xf>
    <xf numFmtId="0" fontId="4" fillId="0" borderId="21" xfId="0" applyFont="1" applyFill="1" applyBorder="1" applyAlignment="1" applyProtection="1">
      <alignment horizontal="center" wrapText="1"/>
    </xf>
    <xf numFmtId="0" fontId="7" fillId="0" borderId="23" xfId="0" applyFont="1" applyFill="1" applyBorder="1" applyAlignment="1" applyProtection="1">
      <alignment horizontal="center" vertical="top"/>
    </xf>
    <xf numFmtId="0" fontId="4" fillId="2" borderId="19" xfId="0" applyFont="1" applyFill="1" applyBorder="1" applyAlignment="1" applyProtection="1">
      <alignment horizontal="center" vertical="top" wrapText="1"/>
    </xf>
    <xf numFmtId="0" fontId="7" fillId="0" borderId="1" xfId="0" applyFont="1" applyFill="1" applyBorder="1" applyAlignment="1" applyProtection="1">
      <alignment horizontal="left" vertical="top"/>
    </xf>
    <xf numFmtId="0" fontId="10" fillId="0" borderId="23" xfId="0" applyFont="1" applyFill="1" applyBorder="1" applyAlignment="1" applyProtection="1">
      <alignment horizontal="center" vertical="top"/>
    </xf>
    <xf numFmtId="0" fontId="2" fillId="0" borderId="23" xfId="0" applyFont="1" applyFill="1" applyBorder="1" applyAlignment="1" applyProtection="1">
      <alignment vertical="top"/>
    </xf>
    <xf numFmtId="0" fontId="2" fillId="6" borderId="19" xfId="0" applyFont="1" applyFill="1" applyBorder="1" applyAlignment="1" applyProtection="1">
      <alignment horizontal="center" vertical="top"/>
    </xf>
    <xf numFmtId="0" fontId="10" fillId="0" borderId="23" xfId="0" applyFont="1" applyFill="1" applyBorder="1" applyAlignment="1" applyProtection="1">
      <alignment horizontal="center" vertical="top" wrapText="1"/>
    </xf>
    <xf numFmtId="0" fontId="2" fillId="0" borderId="19" xfId="0" applyFont="1" applyFill="1" applyBorder="1" applyAlignment="1" applyProtection="1">
      <alignment vertical="top"/>
    </xf>
    <xf numFmtId="0" fontId="1" fillId="4" borderId="1" xfId="0" applyFont="1" applyFill="1" applyBorder="1" applyAlignment="1" applyProtection="1">
      <alignment horizontal="left" vertical="top" wrapText="1"/>
      <protection locked="0"/>
    </xf>
    <xf numFmtId="0" fontId="4" fillId="2" borderId="1" xfId="0" applyFont="1" applyFill="1" applyBorder="1" applyAlignment="1" applyProtection="1"/>
    <xf numFmtId="0" fontId="1" fillId="4" borderId="1" xfId="2" applyFont="1" applyFill="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4" fillId="2" borderId="1" xfId="0" applyFont="1" applyFill="1" applyBorder="1" applyAlignment="1" applyProtection="1">
      <alignment vertical="top" wrapText="1"/>
    </xf>
    <xf numFmtId="0" fontId="4" fillId="2" borderId="1" xfId="0" applyFont="1" applyFill="1" applyBorder="1" applyAlignment="1" applyProtection="1">
      <alignment horizontal="left" vertical="top" wrapText="1"/>
    </xf>
    <xf numFmtId="0" fontId="4" fillId="2" borderId="1" xfId="0" applyFont="1" applyFill="1" applyBorder="1" applyAlignment="1" applyProtection="1">
      <alignment horizontal="left" wrapText="1"/>
    </xf>
    <xf numFmtId="0" fontId="4" fillId="0"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wrapText="1"/>
    </xf>
    <xf numFmtId="0" fontId="1" fillId="0" borderId="1" xfId="2" applyFont="1" applyBorder="1" applyAlignment="1" applyProtection="1">
      <alignment horizontal="left" vertical="top" wrapText="1"/>
      <protection locked="0"/>
    </xf>
    <xf numFmtId="0" fontId="1" fillId="2" borderId="1" xfId="2" applyFont="1" applyFill="1" applyBorder="1" applyAlignment="1" applyProtection="1">
      <alignment horizontal="left" wrapText="1"/>
    </xf>
    <xf numFmtId="0" fontId="4" fillId="2" borderId="1" xfId="0" applyFont="1" applyFill="1" applyBorder="1" applyAlignment="1" applyProtection="1">
      <alignment horizontal="left"/>
    </xf>
    <xf numFmtId="0" fontId="1" fillId="0" borderId="1" xfId="0" applyFont="1" applyFill="1" applyBorder="1" applyAlignment="1" applyProtection="1">
      <alignment vertical="top"/>
      <protection locked="0"/>
    </xf>
    <xf numFmtId="0" fontId="1" fillId="0" borderId="0" xfId="0" applyFont="1" applyFill="1" applyBorder="1" applyAlignment="1" applyProtection="1">
      <alignment horizontal="left" vertical="top" wrapText="1"/>
    </xf>
    <xf numFmtId="0" fontId="4" fillId="0" borderId="1" xfId="0" applyFont="1" applyFill="1" applyBorder="1" applyAlignment="1" applyProtection="1">
      <alignment horizontal="left"/>
    </xf>
    <xf numFmtId="0" fontId="4" fillId="0" borderId="1" xfId="0" applyFont="1" applyFill="1" applyBorder="1" applyAlignment="1" applyProtection="1">
      <alignment horizontal="left" wrapText="1"/>
    </xf>
    <xf numFmtId="164" fontId="1" fillId="0" borderId="0" xfId="0" applyNumberFormat="1" applyFont="1" applyFill="1" applyBorder="1" applyAlignment="1" applyProtection="1">
      <alignment vertical="top"/>
    </xf>
    <xf numFmtId="0" fontId="1" fillId="0" borderId="0" xfId="0" applyFont="1"/>
    <xf numFmtId="0" fontId="18" fillId="0" borderId="0" xfId="0" applyFont="1" applyFill="1" applyBorder="1" applyAlignment="1" applyProtection="1">
      <alignment wrapText="1"/>
    </xf>
    <xf numFmtId="0" fontId="1" fillId="0" borderId="1" xfId="0" applyFont="1" applyBorder="1" applyAlignment="1">
      <alignment horizontal="right" vertical="top" wrapText="1"/>
    </xf>
    <xf numFmtId="164" fontId="1" fillId="0" borderId="21" xfId="0" applyNumberFormat="1" applyFont="1" applyFill="1" applyBorder="1" applyAlignment="1" applyProtection="1">
      <alignment horizontal="right" vertical="top"/>
    </xf>
    <xf numFmtId="0" fontId="1" fillId="0" borderId="15" xfId="0" applyFont="1" applyFill="1" applyBorder="1" applyAlignment="1" applyProtection="1">
      <alignment vertical="top" wrapText="1"/>
    </xf>
    <xf numFmtId="0" fontId="1" fillId="0" borderId="17" xfId="0" applyFont="1" applyFill="1" applyBorder="1" applyAlignment="1" applyProtection="1">
      <alignment vertical="top" wrapText="1"/>
    </xf>
    <xf numFmtId="164" fontId="1" fillId="0" borderId="17" xfId="0" applyNumberFormat="1" applyFont="1" applyFill="1" applyBorder="1" applyAlignment="1" applyProtection="1">
      <alignment horizontal="right" vertical="top"/>
    </xf>
    <xf numFmtId="0" fontId="3" fillId="0" borderId="1" xfId="0" applyFont="1" applyFill="1" applyBorder="1" applyAlignment="1" applyProtection="1">
      <alignment horizontal="center"/>
    </xf>
    <xf numFmtId="0" fontId="3" fillId="0" borderId="1" xfId="0" applyFont="1" applyFill="1" applyBorder="1" applyAlignment="1" applyProtection="1"/>
    <xf numFmtId="0" fontId="3" fillId="0" borderId="0" xfId="0" applyFont="1" applyFill="1" applyBorder="1" applyAlignment="1" applyProtection="1">
      <alignment horizontal="left"/>
    </xf>
    <xf numFmtId="0" fontId="0" fillId="0" borderId="10" xfId="0" applyBorder="1" applyAlignment="1">
      <alignment horizontal="right"/>
    </xf>
    <xf numFmtId="0" fontId="0" fillId="0" borderId="0" xfId="0" applyBorder="1" applyAlignment="1">
      <alignment horizontal="right"/>
    </xf>
    <xf numFmtId="0" fontId="17" fillId="0" borderId="0" xfId="1" applyBorder="1" applyAlignment="1" applyProtection="1">
      <protection locked="0"/>
    </xf>
    <xf numFmtId="0" fontId="0" fillId="0" borderId="0" xfId="0" applyBorder="1"/>
    <xf numFmtId="0" fontId="0" fillId="0" borderId="11" xfId="0" applyBorder="1"/>
    <xf numFmtId="0" fontId="4" fillId="0" borderId="14" xfId="0" applyFont="1" applyFill="1" applyBorder="1" applyAlignment="1" applyProtection="1">
      <alignment horizontal="center" wrapText="1"/>
    </xf>
    <xf numFmtId="0" fontId="4" fillId="0" borderId="14" xfId="0" applyFont="1" applyFill="1" applyBorder="1" applyAlignment="1" applyProtection="1">
      <alignment horizontal="center"/>
    </xf>
    <xf numFmtId="0" fontId="2" fillId="0" borderId="14" xfId="0" applyFont="1" applyFill="1" applyBorder="1" applyAlignment="1" applyProtection="1">
      <alignment horizontal="center"/>
    </xf>
    <xf numFmtId="0" fontId="1" fillId="0" borderId="14" xfId="0" applyFont="1" applyFill="1" applyBorder="1" applyAlignment="1" applyProtection="1"/>
    <xf numFmtId="0" fontId="1" fillId="0" borderId="26" xfId="0" applyFont="1" applyFill="1" applyBorder="1" applyAlignment="1" applyProtection="1"/>
    <xf numFmtId="0" fontId="9" fillId="0" borderId="1" xfId="0" applyFont="1" applyFill="1" applyBorder="1" applyAlignment="1" applyProtection="1">
      <alignment horizontal="center"/>
    </xf>
    <xf numFmtId="0" fontId="2" fillId="0" borderId="1" xfId="0" applyFont="1" applyFill="1" applyBorder="1" applyAlignment="1" applyProtection="1">
      <alignment horizontal="center" vertical="top"/>
    </xf>
    <xf numFmtId="0" fontId="10" fillId="0" borderId="1" xfId="0" applyFont="1" applyFill="1" applyBorder="1" applyAlignment="1" applyProtection="1">
      <alignment horizontal="center" vertical="top"/>
    </xf>
    <xf numFmtId="0" fontId="1" fillId="0" borderId="19" xfId="0" applyFont="1" applyBorder="1" applyAlignment="1">
      <alignment horizontal="left" vertical="top" wrapText="1"/>
    </xf>
    <xf numFmtId="0" fontId="1" fillId="0" borderId="1" xfId="0" applyFont="1" applyFill="1" applyBorder="1" applyAlignment="1" applyProtection="1">
      <alignment wrapText="1"/>
    </xf>
    <xf numFmtId="0" fontId="9" fillId="0" borderId="1" xfId="0" applyFont="1" applyFill="1" applyBorder="1" applyAlignment="1" applyProtection="1"/>
    <xf numFmtId="0" fontId="9" fillId="0" borderId="21" xfId="0" applyFont="1" applyFill="1" applyBorder="1" applyAlignment="1" applyProtection="1">
      <alignment horizontal="center"/>
    </xf>
    <xf numFmtId="0" fontId="4" fillId="0" borderId="26" xfId="0" applyFont="1" applyFill="1" applyBorder="1" applyAlignment="1" applyProtection="1">
      <alignment horizontal="left" vertical="top"/>
    </xf>
    <xf numFmtId="0" fontId="1" fillId="2" borderId="1" xfId="0" applyFont="1" applyFill="1" applyBorder="1" applyAlignment="1" applyProtection="1">
      <alignment horizontal="left" vertical="top"/>
    </xf>
    <xf numFmtId="0" fontId="1" fillId="2" borderId="1" xfId="0" applyFont="1" applyFill="1" applyBorder="1" applyAlignment="1" applyProtection="1"/>
    <xf numFmtId="0" fontId="1" fillId="2" borderId="1" xfId="0" applyFont="1" applyFill="1" applyBorder="1" applyAlignment="1" applyProtection="1">
      <alignment horizontal="center" vertical="top" wrapText="1"/>
    </xf>
    <xf numFmtId="0" fontId="1" fillId="2" borderId="1" xfId="0" applyFont="1" applyFill="1" applyBorder="1" applyAlignment="1" applyProtection="1">
      <alignment horizontal="left" vertical="top" wrapText="1"/>
    </xf>
    <xf numFmtId="0" fontId="4" fillId="2" borderId="21" xfId="0" applyFont="1" applyFill="1" applyBorder="1" applyAlignment="1" applyProtection="1">
      <alignment horizontal="left" wrapText="1"/>
    </xf>
    <xf numFmtId="0" fontId="1" fillId="0" borderId="1" xfId="0" applyFont="1" applyFill="1" applyBorder="1" applyAlignment="1">
      <alignment horizontal="left" vertical="top" wrapText="1"/>
    </xf>
    <xf numFmtId="0" fontId="3" fillId="2" borderId="1" xfId="0" applyFont="1" applyFill="1" applyBorder="1" applyAlignment="1" applyProtection="1">
      <alignment horizontal="left" wrapText="1"/>
    </xf>
    <xf numFmtId="0" fontId="1" fillId="0" borderId="0" xfId="0" applyFont="1" applyAlignment="1">
      <alignment wrapText="1"/>
    </xf>
    <xf numFmtId="0" fontId="1" fillId="0" borderId="0" xfId="0" applyFont="1" applyAlignment="1" applyProtection="1">
      <alignment horizontal="left" wrapText="1"/>
    </xf>
    <xf numFmtId="0" fontId="1" fillId="0" borderId="1" xfId="0" applyFont="1" applyBorder="1" applyAlignment="1">
      <alignment wrapText="1"/>
    </xf>
    <xf numFmtId="0" fontId="1" fillId="0" borderId="23" xfId="0" applyFont="1" applyBorder="1" applyAlignment="1">
      <alignment vertical="top"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wrapText="1"/>
    </xf>
    <xf numFmtId="0" fontId="1" fillId="0" borderId="1" xfId="0" applyFont="1" applyFill="1" applyBorder="1" applyAlignment="1" applyProtection="1">
      <alignment vertical="top" wrapText="1"/>
      <protection locked="0"/>
    </xf>
    <xf numFmtId="0" fontId="4" fillId="2" borderId="4" xfId="0" applyFont="1" applyFill="1" applyBorder="1" applyAlignment="1" applyProtection="1"/>
    <xf numFmtId="0" fontId="4" fillId="2" borderId="12" xfId="0" applyFont="1" applyFill="1" applyBorder="1" applyAlignment="1" applyProtection="1"/>
    <xf numFmtId="0" fontId="1" fillId="0" borderId="14" xfId="0" applyFont="1" applyFill="1" applyBorder="1" applyAlignment="1" applyProtection="1">
      <alignment wrapText="1"/>
    </xf>
    <xf numFmtId="0" fontId="4" fillId="2" borderId="4" xfId="0" applyFont="1" applyFill="1" applyBorder="1" applyAlignment="1" applyProtection="1">
      <alignment wrapText="1"/>
    </xf>
    <xf numFmtId="0" fontId="1" fillId="0" borderId="26" xfId="0" applyFont="1" applyFill="1" applyBorder="1" applyAlignment="1" applyProtection="1">
      <alignment wrapText="1"/>
    </xf>
    <xf numFmtId="0" fontId="4" fillId="2" borderId="12" xfId="0" applyFont="1" applyFill="1" applyBorder="1" applyAlignment="1" applyProtection="1">
      <alignment wrapText="1"/>
    </xf>
    <xf numFmtId="0" fontId="17" fillId="0" borderId="0" xfId="1" applyBorder="1" applyAlignment="1" applyProtection="1"/>
    <xf numFmtId="0" fontId="4" fillId="0" borderId="2" xfId="0" applyFont="1" applyBorder="1" applyAlignment="1">
      <alignment horizontal="center" vertical="center"/>
    </xf>
    <xf numFmtId="0" fontId="25" fillId="0" borderId="1" xfId="0" applyFont="1" applyBorder="1" applyAlignment="1">
      <alignment vertical="top" wrapText="1"/>
    </xf>
    <xf numFmtId="0" fontId="1" fillId="0" borderId="16" xfId="0" applyFont="1" applyBorder="1" applyAlignment="1">
      <alignment horizontal="left" vertical="top" wrapText="1"/>
    </xf>
    <xf numFmtId="0" fontId="2" fillId="0" borderId="15" xfId="0" applyFont="1" applyFill="1" applyBorder="1" applyAlignment="1" applyProtection="1">
      <alignment vertical="top" wrapText="1"/>
    </xf>
    <xf numFmtId="0" fontId="25" fillId="0" borderId="1" xfId="0" applyFont="1" applyFill="1" applyBorder="1" applyAlignment="1" applyProtection="1">
      <alignment horizontal="left" vertical="top" wrapText="1"/>
    </xf>
    <xf numFmtId="0" fontId="0" fillId="0" borderId="0" xfId="0" applyBorder="1"/>
    <xf numFmtId="0" fontId="0" fillId="0" borderId="11" xfId="0" applyBorder="1"/>
    <xf numFmtId="0" fontId="3" fillId="0" borderId="1" xfId="0" applyFont="1" applyFill="1" applyBorder="1" applyAlignment="1" applyProtection="1">
      <alignment horizontal="center" wrapText="1"/>
    </xf>
    <xf numFmtId="0" fontId="9" fillId="2" borderId="1" xfId="0" applyFont="1" applyFill="1" applyBorder="1" applyAlignment="1" applyProtection="1">
      <alignment horizontal="left" wrapText="1"/>
    </xf>
    <xf numFmtId="0" fontId="6" fillId="2" borderId="1" xfId="0" applyFont="1" applyFill="1" applyBorder="1" applyAlignment="1" applyProtection="1">
      <alignment horizontal="left" wrapText="1"/>
    </xf>
    <xf numFmtId="0" fontId="0" fillId="0" borderId="0" xfId="0" applyBorder="1" applyAlignment="1"/>
    <xf numFmtId="0" fontId="0" fillId="0" borderId="11" xfId="0" applyBorder="1" applyAlignment="1"/>
    <xf numFmtId="0" fontId="1" fillId="0" borderId="1" xfId="0" applyFont="1" applyFill="1" applyBorder="1" applyAlignment="1" applyProtection="1">
      <alignment horizontal="center" vertical="top" wrapText="1"/>
      <protection locked="0"/>
    </xf>
    <xf numFmtId="0" fontId="12" fillId="0" borderId="14" xfId="0" applyFont="1" applyFill="1" applyBorder="1" applyAlignment="1" applyProtection="1">
      <alignment wrapText="1"/>
    </xf>
    <xf numFmtId="0" fontId="3" fillId="0" borderId="21" xfId="0" applyFont="1" applyFill="1" applyBorder="1" applyAlignment="1" applyProtection="1">
      <alignment horizontal="center" wrapText="1"/>
    </xf>
    <xf numFmtId="0" fontId="1" fillId="0" borderId="0" xfId="0" applyFont="1" applyBorder="1" applyAlignment="1">
      <alignment vertical="top" wrapText="1"/>
    </xf>
    <xf numFmtId="0" fontId="1" fillId="0" borderId="0" xfId="0" applyFont="1" applyBorder="1" applyAlignment="1">
      <alignment vertical="top"/>
    </xf>
    <xf numFmtId="0" fontId="3" fillId="0" borderId="1" xfId="0" applyFont="1" applyFill="1" applyBorder="1" applyAlignment="1" applyProtection="1">
      <alignment horizontal="center" wrapText="1"/>
    </xf>
    <xf numFmtId="0" fontId="2" fillId="0" borderId="1" xfId="0" applyFont="1" applyFill="1" applyBorder="1" applyAlignment="1">
      <alignment horizontal="center" vertical="top"/>
    </xf>
    <xf numFmtId="0" fontId="1" fillId="0" borderId="1" xfId="0" applyFont="1" applyFill="1" applyBorder="1" applyAlignment="1" applyProtection="1">
      <alignment horizontal="center" vertical="top"/>
    </xf>
    <xf numFmtId="0" fontId="22" fillId="0" borderId="1" xfId="0" applyFont="1" applyFill="1" applyBorder="1" applyAlignment="1" applyProtection="1">
      <alignment horizontal="center" vertical="top"/>
    </xf>
    <xf numFmtId="0" fontId="2" fillId="0" borderId="1" xfId="0" applyFont="1" applyFill="1" applyBorder="1" applyAlignment="1" applyProtection="1">
      <alignment horizontal="center" vertical="top"/>
    </xf>
    <xf numFmtId="0" fontId="1" fillId="2"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3" fillId="0" borderId="1" xfId="0" applyFont="1" applyFill="1" applyBorder="1" applyAlignment="1" applyProtection="1">
      <alignment horizontal="center" wrapText="1"/>
    </xf>
    <xf numFmtId="0" fontId="1" fillId="0" borderId="1" xfId="0" applyFont="1" applyFill="1" applyBorder="1" applyAlignment="1" applyProtection="1">
      <alignment horizontal="center" vertical="top"/>
    </xf>
    <xf numFmtId="0" fontId="1" fillId="0" borderId="0" xfId="0" applyFont="1" applyFill="1" applyBorder="1" applyAlignment="1" applyProtection="1">
      <alignment horizontal="center" vertical="top"/>
    </xf>
    <xf numFmtId="0" fontId="3" fillId="2" borderId="15" xfId="0" applyFont="1" applyFill="1" applyBorder="1" applyAlignment="1" applyProtection="1">
      <alignment horizontal="left" wrapText="1"/>
    </xf>
    <xf numFmtId="0" fontId="4" fillId="2" borderId="21" xfId="0" applyFont="1" applyFill="1" applyBorder="1" applyAlignment="1" applyProtection="1">
      <alignment horizontal="center"/>
    </xf>
    <xf numFmtId="0" fontId="3" fillId="2" borderId="21" xfId="0" applyFont="1" applyFill="1" applyBorder="1" applyAlignment="1" applyProtection="1">
      <alignment horizontal="center"/>
    </xf>
    <xf numFmtId="0" fontId="3" fillId="2" borderId="21" xfId="0" applyFont="1" applyFill="1" applyBorder="1" applyAlignment="1" applyProtection="1"/>
    <xf numFmtId="0" fontId="3" fillId="2" borderId="1" xfId="0" applyFont="1" applyFill="1" applyBorder="1" applyAlignment="1" applyProtection="1">
      <alignment horizontal="center"/>
    </xf>
    <xf numFmtId="0" fontId="18" fillId="2" borderId="1" xfId="0" applyFont="1" applyFill="1" applyBorder="1" applyAlignment="1" applyProtection="1">
      <alignment horizontal="center" wrapText="1"/>
    </xf>
    <xf numFmtId="0" fontId="3" fillId="2" borderId="1" xfId="0" applyFont="1" applyFill="1" applyBorder="1" applyAlignment="1" applyProtection="1">
      <alignment horizontal="left" vertical="top" wrapText="1"/>
    </xf>
    <xf numFmtId="0" fontId="18" fillId="2" borderId="1" xfId="0" applyFont="1" applyFill="1" applyBorder="1" applyAlignment="1" applyProtection="1">
      <alignment horizontal="center"/>
    </xf>
    <xf numFmtId="164" fontId="3" fillId="2" borderId="23" xfId="0" applyNumberFormat="1" applyFont="1" applyFill="1" applyBorder="1" applyAlignment="1" applyProtection="1">
      <alignment horizontal="left"/>
    </xf>
    <xf numFmtId="0" fontId="3" fillId="2" borderId="23" xfId="0" applyFont="1" applyFill="1" applyBorder="1" applyAlignment="1" applyProtection="1">
      <alignment wrapText="1"/>
    </xf>
    <xf numFmtId="0" fontId="3" fillId="2" borderId="1" xfId="0" applyFont="1" applyFill="1" applyBorder="1" applyAlignment="1" applyProtection="1">
      <alignment wrapText="1"/>
    </xf>
    <xf numFmtId="0" fontId="4" fillId="0" borderId="1" xfId="2" applyFont="1" applyFill="1" applyBorder="1" applyAlignment="1" applyProtection="1">
      <alignment horizontal="left" vertical="top" wrapText="1"/>
      <protection locked="0"/>
    </xf>
    <xf numFmtId="0" fontId="3" fillId="2" borderId="1" xfId="0" applyFont="1" applyFill="1" applyBorder="1" applyAlignment="1" applyProtection="1">
      <alignment horizontal="left" wrapText="1"/>
    </xf>
    <xf numFmtId="0" fontId="4" fillId="2" borderId="1" xfId="0" applyFont="1" applyFill="1" applyBorder="1" applyAlignment="1" applyProtection="1">
      <alignment horizontal="center"/>
    </xf>
    <xf numFmtId="0" fontId="3" fillId="2" borderId="1" xfId="0" applyFont="1" applyFill="1" applyBorder="1" applyAlignment="1" applyProtection="1"/>
    <xf numFmtId="164" fontId="3" fillId="2" borderId="3" xfId="0" applyNumberFormat="1" applyFont="1" applyFill="1" applyBorder="1" applyAlignment="1" applyProtection="1"/>
    <xf numFmtId="0" fontId="3" fillId="2" borderId="1" xfId="0" applyFont="1" applyFill="1" applyBorder="1" applyAlignment="1" applyProtection="1">
      <alignment horizontal="center" wrapText="1"/>
    </xf>
    <xf numFmtId="0" fontId="1" fillId="0" borderId="0" xfId="0" applyFont="1" applyAlignment="1" applyProtection="1"/>
    <xf numFmtId="0" fontId="3" fillId="2" borderId="1" xfId="0" applyFont="1" applyFill="1" applyBorder="1" applyAlignment="1" applyProtection="1">
      <alignment horizontal="left" vertical="top" wrapText="1"/>
    </xf>
    <xf numFmtId="0" fontId="3" fillId="2" borderId="26" xfId="0" applyFont="1" applyFill="1" applyBorder="1" applyAlignment="1" applyProtection="1">
      <alignment horizontal="left" wrapText="1"/>
    </xf>
    <xf numFmtId="0" fontId="1" fillId="0" borderId="0" xfId="0" applyFont="1" applyProtection="1"/>
    <xf numFmtId="0" fontId="3" fillId="5" borderId="1" xfId="0" applyFont="1" applyFill="1" applyBorder="1" applyAlignment="1" applyProtection="1">
      <alignment horizontal="left" wrapText="1"/>
    </xf>
    <xf numFmtId="0" fontId="14" fillId="0" borderId="1" xfId="0" applyFont="1" applyBorder="1" applyAlignment="1">
      <alignment vertical="top" wrapText="1"/>
    </xf>
    <xf numFmtId="0" fontId="14" fillId="0" borderId="0" xfId="0" applyFont="1" applyAlignment="1">
      <alignment horizontal="left" vertical="top" wrapText="1"/>
    </xf>
    <xf numFmtId="0" fontId="1" fillId="0" borderId="1" xfId="0" applyFont="1" applyBorder="1" applyAlignment="1" applyProtection="1">
      <alignment vertical="top"/>
    </xf>
    <xf numFmtId="164" fontId="3" fillId="2" borderId="1" xfId="0" applyNumberFormat="1" applyFont="1" applyFill="1" applyBorder="1" applyAlignment="1" applyProtection="1">
      <alignment horizontal="left"/>
    </xf>
    <xf numFmtId="0" fontId="3" fillId="2" borderId="1" xfId="0" applyFont="1" applyFill="1" applyBorder="1" applyAlignment="1" applyProtection="1">
      <alignment horizontal="center" vertical="top" wrapText="1"/>
    </xf>
    <xf numFmtId="0" fontId="3" fillId="2" borderId="1" xfId="0" applyFont="1" applyFill="1" applyBorder="1" applyAlignment="1" applyProtection="1">
      <alignment vertical="top" wrapText="1"/>
    </xf>
    <xf numFmtId="0" fontId="3" fillId="2" borderId="19" xfId="0" applyFont="1" applyFill="1" applyBorder="1" applyAlignment="1" applyProtection="1">
      <alignment horizontal="center"/>
    </xf>
    <xf numFmtId="0" fontId="27" fillId="2" borderId="1" xfId="0" applyFont="1" applyFill="1" applyBorder="1" applyAlignment="1" applyProtection="1">
      <alignment horizontal="left" wrapText="1"/>
    </xf>
    <xf numFmtId="0" fontId="3" fillId="2" borderId="1" xfId="0" applyFont="1" applyFill="1" applyBorder="1" applyAlignment="1" applyProtection="1">
      <alignment horizontal="center" vertical="top"/>
    </xf>
    <xf numFmtId="0" fontId="3" fillId="2" borderId="1" xfId="0" applyFont="1" applyFill="1" applyBorder="1" applyAlignment="1" applyProtection="1">
      <alignment vertical="top"/>
    </xf>
    <xf numFmtId="0" fontId="3" fillId="2" borderId="19" xfId="0" applyFont="1" applyFill="1" applyBorder="1" applyAlignment="1" applyProtection="1">
      <alignment horizontal="center" vertical="top"/>
    </xf>
    <xf numFmtId="0" fontId="3" fillId="2" borderId="20" xfId="0" applyFont="1" applyFill="1" applyBorder="1" applyAlignment="1" applyProtection="1">
      <alignment horizontal="center"/>
    </xf>
    <xf numFmtId="0" fontId="1" fillId="0" borderId="7" xfId="0" applyFont="1" applyBorder="1" applyAlignment="1">
      <alignment vertical="top" wrapText="1"/>
    </xf>
    <xf numFmtId="0" fontId="1" fillId="0" borderId="8" xfId="0" applyFont="1" applyBorder="1" applyAlignment="1">
      <alignment vertical="top"/>
    </xf>
    <xf numFmtId="0" fontId="1" fillId="0" borderId="9" xfId="0" applyFont="1" applyBorder="1" applyAlignment="1">
      <alignment vertical="top"/>
    </xf>
    <xf numFmtId="0" fontId="1" fillId="0" borderId="10" xfId="0" applyFont="1" applyBorder="1" applyAlignment="1">
      <alignment vertical="top"/>
    </xf>
    <xf numFmtId="0" fontId="1" fillId="0" borderId="0" xfId="0" applyFont="1" applyBorder="1" applyAlignment="1">
      <alignment vertical="top"/>
    </xf>
    <xf numFmtId="0" fontId="1" fillId="0" borderId="11"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12" xfId="0" applyFont="1" applyBorder="1" applyAlignment="1">
      <alignment vertical="top"/>
    </xf>
    <xf numFmtId="0" fontId="0" fillId="0" borderId="10" xfId="0" applyBorder="1" applyAlignment="1">
      <alignment horizontal="right"/>
    </xf>
    <xf numFmtId="0" fontId="0" fillId="0" borderId="0" xfId="0" applyBorder="1" applyAlignment="1">
      <alignment horizontal="right"/>
    </xf>
    <xf numFmtId="0" fontId="17" fillId="0" borderId="0" xfId="1" applyBorder="1" applyAlignment="1" applyProtection="1">
      <protection locked="0"/>
    </xf>
    <xf numFmtId="0" fontId="17" fillId="0" borderId="11" xfId="1" applyBorder="1" applyAlignment="1" applyProtection="1">
      <protection locked="0"/>
    </xf>
    <xf numFmtId="165" fontId="0" fillId="0" borderId="13" xfId="0" applyNumberFormat="1" applyBorder="1" applyAlignment="1" applyProtection="1">
      <alignment horizontal="left"/>
      <protection locked="0"/>
    </xf>
    <xf numFmtId="0" fontId="11" fillId="0" borderId="0" xfId="0" applyFont="1" applyBorder="1" applyAlignment="1">
      <alignment horizontal="left"/>
    </xf>
    <xf numFmtId="0" fontId="1" fillId="0" borderId="13"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165" fontId="0" fillId="0" borderId="14" xfId="0" applyNumberFormat="1" applyBorder="1" applyAlignment="1" applyProtection="1">
      <alignment horizontal="left"/>
      <protection locked="0"/>
    </xf>
    <xf numFmtId="0" fontId="19" fillId="0" borderId="10" xfId="0" applyFont="1" applyBorder="1" applyAlignment="1">
      <alignment horizontal="center"/>
    </xf>
    <xf numFmtId="0" fontId="19" fillId="0" borderId="0" xfId="0" applyFont="1" applyBorder="1" applyAlignment="1">
      <alignment horizontal="center"/>
    </xf>
    <xf numFmtId="0" fontId="19" fillId="0" borderId="11" xfId="0" applyFont="1" applyBorder="1" applyAlignment="1">
      <alignment horizontal="center"/>
    </xf>
    <xf numFmtId="0" fontId="4" fillId="0" borderId="10" xfId="0" applyFont="1" applyBorder="1" applyAlignment="1">
      <alignment horizontal="center"/>
    </xf>
    <xf numFmtId="0" fontId="4" fillId="0" borderId="0" xfId="0" applyFont="1" applyBorder="1" applyAlignment="1">
      <alignment horizontal="center"/>
    </xf>
    <xf numFmtId="0" fontId="4" fillId="0" borderId="11"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3" fillId="2" borderId="25" xfId="0" applyFont="1" applyFill="1" applyBorder="1" applyAlignment="1" applyProtection="1">
      <alignment horizontal="left" vertical="top" wrapText="1"/>
    </xf>
    <xf numFmtId="0" fontId="3" fillId="2" borderId="26" xfId="0" applyFont="1" applyFill="1" applyBorder="1" applyAlignment="1" applyProtection="1">
      <alignment horizontal="left" vertical="top" wrapText="1"/>
    </xf>
    <xf numFmtId="0" fontId="2" fillId="0" borderId="1" xfId="0" applyFont="1" applyFill="1" applyBorder="1" applyAlignment="1">
      <alignment horizontal="center" vertical="top"/>
    </xf>
    <xf numFmtId="0" fontId="1" fillId="0" borderId="1" xfId="0" applyFont="1" applyBorder="1" applyAlignment="1">
      <alignment horizontal="center" vertical="top"/>
    </xf>
    <xf numFmtId="0" fontId="3" fillId="0" borderId="1" xfId="0" applyFont="1" applyFill="1" applyBorder="1" applyAlignment="1" applyProtection="1">
      <alignment horizontal="center" wrapText="1"/>
    </xf>
    <xf numFmtId="0" fontId="3" fillId="2" borderId="10" xfId="0" applyFont="1" applyFill="1" applyBorder="1" applyAlignment="1" applyProtection="1">
      <alignment horizontal="left" wrapText="1"/>
    </xf>
    <xf numFmtId="0" fontId="3" fillId="2" borderId="0" xfId="0" applyFont="1" applyFill="1" applyBorder="1" applyAlignment="1" applyProtection="1">
      <alignment horizontal="left" wrapText="1"/>
    </xf>
    <xf numFmtId="0" fontId="20" fillId="0" borderId="13" xfId="0" applyFont="1" applyFill="1" applyBorder="1" applyAlignment="1" applyProtection="1">
      <alignment vertical="top" wrapText="1"/>
    </xf>
    <xf numFmtId="0" fontId="20" fillId="0" borderId="18" xfId="0" applyFont="1" applyFill="1" applyBorder="1" applyAlignment="1" applyProtection="1">
      <alignment vertical="top" wrapText="1"/>
    </xf>
    <xf numFmtId="0" fontId="3" fillId="2" borderId="14" xfId="0" applyFont="1" applyFill="1" applyBorder="1" applyAlignment="1" applyProtection="1">
      <alignment horizontal="left" vertical="top" wrapText="1"/>
    </xf>
    <xf numFmtId="0" fontId="1" fillId="0" borderId="26" xfId="0" applyFont="1" applyBorder="1" applyAlignment="1">
      <alignment wrapText="1"/>
    </xf>
    <xf numFmtId="0" fontId="1" fillId="0" borderId="1" xfId="0" applyFont="1" applyFill="1" applyBorder="1" applyAlignment="1" applyProtection="1">
      <alignment horizontal="center" vertical="top"/>
    </xf>
    <xf numFmtId="0" fontId="22" fillId="0" borderId="1" xfId="0" applyFont="1" applyFill="1" applyBorder="1" applyAlignment="1" applyProtection="1">
      <alignment horizontal="center" vertical="top"/>
    </xf>
    <xf numFmtId="0" fontId="3" fillId="2" borderId="1" xfId="0" applyFont="1" applyFill="1" applyBorder="1" applyAlignment="1" applyProtection="1">
      <alignment horizontal="left" wrapText="1"/>
    </xf>
    <xf numFmtId="0" fontId="2" fillId="0" borderId="1" xfId="0" applyFont="1" applyFill="1" applyBorder="1" applyAlignment="1" applyProtection="1">
      <alignment horizontal="center" vertical="top"/>
    </xf>
    <xf numFmtId="0" fontId="3" fillId="2" borderId="23" xfId="0" applyFont="1" applyFill="1" applyBorder="1" applyAlignment="1" applyProtection="1">
      <alignment horizontal="left" wrapText="1"/>
    </xf>
    <xf numFmtId="0" fontId="3" fillId="2" borderId="26" xfId="0" applyFont="1" applyFill="1" applyBorder="1" applyAlignment="1" applyProtection="1">
      <alignment horizontal="left" wrapText="1"/>
    </xf>
    <xf numFmtId="0" fontId="1" fillId="0" borderId="1" xfId="0" applyFont="1" applyBorder="1" applyAlignment="1" applyProtection="1">
      <alignment vertical="top"/>
    </xf>
    <xf numFmtId="0" fontId="2" fillId="0" borderId="21" xfId="0" applyFont="1" applyFill="1" applyBorder="1" applyAlignment="1" applyProtection="1">
      <alignment horizontal="center" vertical="top"/>
    </xf>
    <xf numFmtId="0" fontId="3" fillId="2" borderId="1" xfId="0" applyFont="1" applyFill="1" applyBorder="1" applyAlignment="1" applyProtection="1">
      <alignment horizontal="left" vertical="top" wrapText="1"/>
    </xf>
    <xf numFmtId="0" fontId="3" fillId="5" borderId="1" xfId="0" applyFont="1" applyFill="1" applyBorder="1" applyAlignment="1" applyProtection="1">
      <alignment horizontal="left" wrapText="1"/>
    </xf>
    <xf numFmtId="0" fontId="1" fillId="2" borderId="1" xfId="0" applyFont="1" applyFill="1" applyBorder="1" applyAlignment="1" applyProtection="1">
      <alignment horizontal="left" vertical="top" wrapText="1"/>
    </xf>
    <xf numFmtId="0" fontId="1" fillId="0" borderId="1" xfId="0" applyFont="1" applyBorder="1" applyAlignment="1" applyProtection="1">
      <alignment horizontal="center" vertical="top"/>
    </xf>
    <xf numFmtId="0" fontId="1" fillId="0" borderId="19" xfId="0" applyFont="1" applyBorder="1" applyAlignment="1" applyProtection="1">
      <alignment horizontal="center" vertical="top"/>
    </xf>
    <xf numFmtId="0" fontId="9" fillId="2" borderId="1" xfId="0" applyFont="1" applyFill="1" applyBorder="1" applyAlignment="1" applyProtection="1">
      <alignment horizontal="left" wrapText="1"/>
    </xf>
    <xf numFmtId="0" fontId="4" fillId="0" borderId="1" xfId="0" applyFont="1" applyFill="1" applyBorder="1" applyAlignment="1" applyProtection="1">
      <alignment horizontal="left" vertical="top" wrapText="1"/>
    </xf>
    <xf numFmtId="0" fontId="6" fillId="0" borderId="1" xfId="0" applyFont="1" applyFill="1" applyBorder="1" applyAlignment="1" applyProtection="1">
      <alignment horizontal="center"/>
    </xf>
    <xf numFmtId="0" fontId="10" fillId="0" borderId="1" xfId="0" applyFont="1" applyFill="1" applyBorder="1" applyAlignment="1" applyProtection="1">
      <alignment horizontal="center" vertical="top"/>
    </xf>
    <xf numFmtId="0" fontId="24" fillId="7" borderId="1" xfId="0" applyFont="1" applyFill="1" applyBorder="1" applyAlignment="1" applyProtection="1">
      <alignment horizontal="left"/>
    </xf>
    <xf numFmtId="0" fontId="3" fillId="7" borderId="1" xfId="0" applyFont="1" applyFill="1" applyBorder="1" applyAlignment="1">
      <alignment horizontal="left"/>
    </xf>
    <xf numFmtId="0" fontId="6" fillId="2" borderId="1" xfId="0" applyFont="1" applyFill="1" applyBorder="1" applyAlignment="1" applyProtection="1">
      <alignment horizontal="left" wrapText="1"/>
    </xf>
    <xf numFmtId="0" fontId="1" fillId="5" borderId="1" xfId="0" applyFont="1" applyFill="1" applyBorder="1" applyAlignment="1" applyProtection="1">
      <alignment horizontal="left" wrapText="1"/>
    </xf>
    <xf numFmtId="0" fontId="1" fillId="0" borderId="0" xfId="0" applyFont="1" applyFill="1" applyBorder="1" applyAlignment="1" applyProtection="1">
      <alignment horizontal="center" vertical="top"/>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O34"/>
  <sheetViews>
    <sheetView showGridLines="0" topLeftCell="A14" zoomScale="130" zoomScaleNormal="130" workbookViewId="0">
      <selection activeCell="E37" sqref="E37"/>
    </sheetView>
  </sheetViews>
  <sheetFormatPr defaultRowHeight="13.2" x14ac:dyDescent="0.25"/>
  <cols>
    <col min="1" max="1" width="13.44140625" customWidth="1"/>
    <col min="6" max="6" width="10.6640625" bestFit="1" customWidth="1"/>
    <col min="7" max="7" width="9.109375" bestFit="1" customWidth="1"/>
    <col min="8" max="8" width="16.44140625" customWidth="1"/>
    <col min="9" max="9" width="9.109375" bestFit="1" customWidth="1"/>
    <col min="13" max="13" width="5" customWidth="1"/>
    <col min="14" max="14" width="9.44140625" customWidth="1"/>
  </cols>
  <sheetData>
    <row r="1" spans="1:15" x14ac:dyDescent="0.25">
      <c r="A1" s="19"/>
      <c r="B1" s="20"/>
      <c r="C1" s="20"/>
      <c r="D1" s="20"/>
      <c r="E1" s="20"/>
      <c r="F1" s="20"/>
      <c r="G1" s="20"/>
      <c r="H1" s="20"/>
      <c r="I1" s="20"/>
      <c r="J1" s="20"/>
      <c r="K1" s="20"/>
      <c r="L1" s="20"/>
      <c r="M1" s="20"/>
      <c r="N1" s="21"/>
    </row>
    <row r="2" spans="1:15" x14ac:dyDescent="0.25">
      <c r="A2" s="308" t="s">
        <v>22</v>
      </c>
      <c r="B2" s="309"/>
      <c r="C2" s="309"/>
      <c r="D2" s="309"/>
      <c r="E2" s="309"/>
      <c r="F2" s="309"/>
      <c r="G2" s="309"/>
      <c r="H2" s="309"/>
      <c r="I2" s="309"/>
      <c r="J2" s="309"/>
      <c r="K2" s="309"/>
      <c r="L2" s="309"/>
      <c r="M2" s="309"/>
      <c r="N2" s="310"/>
    </row>
    <row r="3" spans="1:15" x14ac:dyDescent="0.25">
      <c r="A3" s="308" t="s">
        <v>40</v>
      </c>
      <c r="B3" s="309"/>
      <c r="C3" s="309"/>
      <c r="D3" s="309"/>
      <c r="E3" s="309"/>
      <c r="F3" s="309"/>
      <c r="G3" s="309"/>
      <c r="H3" s="309"/>
      <c r="I3" s="309"/>
      <c r="J3" s="309"/>
      <c r="K3" s="309"/>
      <c r="L3" s="309"/>
      <c r="M3" s="309"/>
      <c r="N3" s="310"/>
    </row>
    <row r="4" spans="1:15" x14ac:dyDescent="0.25">
      <c r="A4" s="308" t="s">
        <v>23</v>
      </c>
      <c r="B4" s="309"/>
      <c r="C4" s="309"/>
      <c r="D4" s="309"/>
      <c r="E4" s="309"/>
      <c r="F4" s="309"/>
      <c r="G4" s="309"/>
      <c r="H4" s="309"/>
      <c r="I4" s="309"/>
      <c r="J4" s="309"/>
      <c r="K4" s="309"/>
      <c r="L4" s="309"/>
      <c r="M4" s="309"/>
      <c r="N4" s="310"/>
    </row>
    <row r="5" spans="1:15" x14ac:dyDescent="0.25">
      <c r="A5" s="22"/>
      <c r="B5" s="189"/>
      <c r="C5" s="189"/>
      <c r="D5" s="189"/>
      <c r="E5" s="189"/>
      <c r="F5" s="189"/>
      <c r="G5" s="189"/>
      <c r="H5" s="189"/>
      <c r="I5" s="189"/>
      <c r="J5" s="189"/>
      <c r="K5" s="189"/>
      <c r="L5" s="189"/>
      <c r="M5" s="189"/>
      <c r="N5" s="190"/>
    </row>
    <row r="6" spans="1:15" ht="15.6" x14ac:dyDescent="0.3">
      <c r="A6" s="311" t="s">
        <v>203</v>
      </c>
      <c r="B6" s="312"/>
      <c r="C6" s="312"/>
      <c r="D6" s="312"/>
      <c r="E6" s="312"/>
      <c r="F6" s="312"/>
      <c r="G6" s="312"/>
      <c r="H6" s="312"/>
      <c r="I6" s="312"/>
      <c r="J6" s="312"/>
      <c r="K6" s="312"/>
      <c r="L6" s="312"/>
      <c r="M6" s="312"/>
      <c r="N6" s="313"/>
    </row>
    <row r="7" spans="1:15" ht="33" x14ac:dyDescent="0.6">
      <c r="A7" s="305" t="s">
        <v>204</v>
      </c>
      <c r="B7" s="306"/>
      <c r="C7" s="306"/>
      <c r="D7" s="306"/>
      <c r="E7" s="306"/>
      <c r="F7" s="306"/>
      <c r="G7" s="306"/>
      <c r="H7" s="306"/>
      <c r="I7" s="306"/>
      <c r="J7" s="306"/>
      <c r="K7" s="306"/>
      <c r="L7" s="306"/>
      <c r="M7" s="306"/>
      <c r="N7" s="307"/>
    </row>
    <row r="8" spans="1:15" ht="20.100000000000001" customHeight="1" x14ac:dyDescent="0.25">
      <c r="A8" s="23" t="s">
        <v>30</v>
      </c>
      <c r="B8" s="302"/>
      <c r="C8" s="302"/>
      <c r="D8" s="302"/>
      <c r="E8" s="302"/>
      <c r="F8" s="302"/>
      <c r="G8" s="302"/>
      <c r="H8" s="302"/>
      <c r="I8" s="302"/>
      <c r="J8" s="302"/>
      <c r="K8" s="302"/>
      <c r="L8" s="302"/>
      <c r="M8" s="302"/>
      <c r="N8" s="44"/>
    </row>
    <row r="9" spans="1:15" ht="20.100000000000001" customHeight="1" x14ac:dyDescent="0.25">
      <c r="A9" s="23" t="s">
        <v>24</v>
      </c>
      <c r="B9" s="303"/>
      <c r="C9" s="303"/>
      <c r="D9" s="303"/>
      <c r="E9" s="303"/>
      <c r="F9" s="303"/>
      <c r="G9" s="303"/>
      <c r="H9" s="303"/>
      <c r="I9" s="303"/>
      <c r="J9" s="303"/>
      <c r="K9" s="303"/>
      <c r="L9" s="303"/>
      <c r="M9" s="303"/>
      <c r="N9" s="44"/>
    </row>
    <row r="10" spans="1:15" ht="13.8" thickBot="1" x14ac:dyDescent="0.3">
      <c r="A10" s="22"/>
      <c r="B10" s="189"/>
      <c r="C10" s="189"/>
      <c r="D10" s="189"/>
      <c r="E10" s="189"/>
      <c r="F10" s="189"/>
      <c r="G10" s="189"/>
      <c r="H10" s="189"/>
      <c r="I10" s="189"/>
      <c r="J10" s="189"/>
      <c r="K10" s="189"/>
      <c r="L10" s="189"/>
      <c r="M10" s="189"/>
      <c r="N10" s="190"/>
    </row>
    <row r="11" spans="1:15" ht="18" customHeight="1" thickBot="1" x14ac:dyDescent="0.35">
      <c r="A11" s="295" t="s">
        <v>25</v>
      </c>
      <c r="B11" s="296"/>
      <c r="C11" s="296"/>
      <c r="D11" s="296"/>
      <c r="E11" s="296"/>
      <c r="F11" s="296"/>
      <c r="G11" s="29"/>
      <c r="H11" s="189"/>
      <c r="I11" s="5">
        <f>SUM(I12:I22)</f>
        <v>0</v>
      </c>
      <c r="J11" s="6" t="s">
        <v>36</v>
      </c>
      <c r="K11" s="7"/>
      <c r="L11" s="7"/>
      <c r="M11" s="18"/>
      <c r="N11" s="24"/>
      <c r="O11" s="8"/>
    </row>
    <row r="12" spans="1:15" ht="18" customHeight="1" x14ac:dyDescent="0.25">
      <c r="A12" s="295" t="s">
        <v>26</v>
      </c>
      <c r="B12" s="296"/>
      <c r="C12" s="296"/>
      <c r="D12" s="296"/>
      <c r="E12" s="296"/>
      <c r="F12" s="296"/>
      <c r="G12" s="30"/>
      <c r="H12" s="189"/>
      <c r="I12" s="9">
        <f>Administration!G47</f>
        <v>0</v>
      </c>
      <c r="J12" s="297" t="s">
        <v>0</v>
      </c>
      <c r="K12" s="297"/>
      <c r="L12" s="297"/>
      <c r="M12" s="297"/>
      <c r="N12" s="298"/>
      <c r="O12" s="10"/>
    </row>
    <row r="13" spans="1:15" ht="18" customHeight="1" x14ac:dyDescent="0.25">
      <c r="A13" s="22"/>
      <c r="B13" s="187"/>
      <c r="C13" s="187"/>
      <c r="D13" s="187"/>
      <c r="E13" s="187" t="s">
        <v>27</v>
      </c>
      <c r="F13" s="3" t="e">
        <f>IF(G13&gt;0.19,"Yes","No")</f>
        <v>#DIV/0!</v>
      </c>
      <c r="G13" s="4" t="e">
        <f>SUM(G12/G11)</f>
        <v>#DIV/0!</v>
      </c>
      <c r="H13" s="189"/>
      <c r="I13" s="9">
        <f>'Civil Rights'!G14</f>
        <v>0</v>
      </c>
      <c r="J13" s="297" t="s">
        <v>5</v>
      </c>
      <c r="K13" s="297"/>
      <c r="L13" s="297"/>
      <c r="M13" s="297"/>
      <c r="N13" s="298"/>
      <c r="O13" s="11"/>
    </row>
    <row r="14" spans="1:15" ht="18" customHeight="1" x14ac:dyDescent="0.25">
      <c r="A14" s="22"/>
      <c r="B14" s="189"/>
      <c r="C14" s="189"/>
      <c r="D14" s="189"/>
      <c r="E14" s="189"/>
      <c r="F14" s="189"/>
      <c r="G14" s="189"/>
      <c r="H14" s="189"/>
      <c r="I14" s="9">
        <f>'Program Integrity'!G37</f>
        <v>0</v>
      </c>
      <c r="J14" s="297" t="s">
        <v>11</v>
      </c>
      <c r="K14" s="297"/>
      <c r="L14" s="297"/>
      <c r="M14" s="297"/>
      <c r="N14" s="298"/>
      <c r="O14" s="12"/>
    </row>
    <row r="15" spans="1:15" ht="18" customHeight="1" x14ac:dyDescent="0.25">
      <c r="A15" s="22"/>
      <c r="B15" s="300" t="s">
        <v>29</v>
      </c>
      <c r="C15" s="300"/>
      <c r="D15" s="300"/>
      <c r="E15" s="189"/>
      <c r="F15" s="300" t="s">
        <v>28</v>
      </c>
      <c r="G15" s="300"/>
      <c r="H15" s="189"/>
      <c r="I15" s="9">
        <f>'LA Procedures &amp; QA'!G23</f>
        <v>0</v>
      </c>
      <c r="J15" s="188" t="s">
        <v>13</v>
      </c>
      <c r="K15" s="31"/>
      <c r="L15" s="31"/>
      <c r="M15" s="31"/>
      <c r="N15" s="32"/>
    </row>
    <row r="16" spans="1:15" ht="18" customHeight="1" x14ac:dyDescent="0.25">
      <c r="A16" s="186" t="s">
        <v>31</v>
      </c>
      <c r="B16" s="301"/>
      <c r="C16" s="302"/>
      <c r="D16" s="302"/>
      <c r="E16" s="189"/>
      <c r="F16" s="299"/>
      <c r="G16" s="299"/>
      <c r="H16" s="189"/>
      <c r="I16" s="9">
        <f>'Observations &amp; Cert Stand'!G53</f>
        <v>0</v>
      </c>
      <c r="J16" s="297" t="s">
        <v>54</v>
      </c>
      <c r="K16" s="297"/>
      <c r="L16" s="297"/>
      <c r="M16" s="297"/>
      <c r="N16" s="298"/>
      <c r="O16" s="12"/>
    </row>
    <row r="17" spans="1:15" ht="18" customHeight="1" x14ac:dyDescent="0.25">
      <c r="A17" s="186" t="s">
        <v>32</v>
      </c>
      <c r="B17" s="303"/>
      <c r="C17" s="303"/>
      <c r="D17" s="303"/>
      <c r="E17" s="189"/>
      <c r="F17" s="304"/>
      <c r="G17" s="304"/>
      <c r="H17" s="189"/>
      <c r="I17" s="9">
        <f>'Nutrition Education'!G14</f>
        <v>0</v>
      </c>
      <c r="J17" s="297" t="s">
        <v>15</v>
      </c>
      <c r="K17" s="297"/>
      <c r="L17" s="297"/>
      <c r="M17" s="297"/>
      <c r="N17" s="298"/>
      <c r="O17" s="12"/>
    </row>
    <row r="18" spans="1:15" ht="18" customHeight="1" thickBot="1" x14ac:dyDescent="0.3">
      <c r="A18" s="186" t="s">
        <v>33</v>
      </c>
      <c r="B18" s="303"/>
      <c r="C18" s="303"/>
      <c r="D18" s="303"/>
      <c r="E18" s="189"/>
      <c r="F18" s="304"/>
      <c r="G18" s="304"/>
      <c r="H18" s="189"/>
      <c r="I18" s="13">
        <f>'MPF and Food Issuance'!G12</f>
        <v>0</v>
      </c>
      <c r="J18" s="297" t="s">
        <v>37</v>
      </c>
      <c r="K18" s="297"/>
      <c r="L18" s="297"/>
      <c r="M18" s="297"/>
      <c r="N18" s="298"/>
      <c r="O18" s="12"/>
    </row>
    <row r="19" spans="1:15" ht="18" customHeight="1" thickBot="1" x14ac:dyDescent="0.3">
      <c r="A19" s="186" t="s">
        <v>34</v>
      </c>
      <c r="B19" s="303"/>
      <c r="C19" s="303"/>
      <c r="D19" s="303"/>
      <c r="E19" s="189"/>
      <c r="F19" s="304"/>
      <c r="G19" s="304"/>
      <c r="H19" s="189"/>
      <c r="I19" s="14"/>
      <c r="J19" s="12"/>
      <c r="K19" s="14"/>
      <c r="L19" s="14"/>
      <c r="M19" s="14"/>
      <c r="N19" s="25"/>
      <c r="O19" s="12"/>
    </row>
    <row r="20" spans="1:15" ht="18" customHeight="1" thickBot="1" x14ac:dyDescent="0.3">
      <c r="A20" s="186" t="s">
        <v>35</v>
      </c>
      <c r="B20" s="303"/>
      <c r="C20" s="303"/>
      <c r="D20" s="303"/>
      <c r="E20" s="189"/>
      <c r="F20" s="304"/>
      <c r="G20" s="304"/>
      <c r="H20" s="189"/>
      <c r="I20" s="15">
        <f>BFPC!G29</f>
        <v>0</v>
      </c>
      <c r="J20" s="188" t="s">
        <v>38</v>
      </c>
      <c r="K20" s="33"/>
      <c r="L20" s="34"/>
      <c r="M20" s="35"/>
      <c r="N20" s="36"/>
      <c r="O20" s="14"/>
    </row>
    <row r="21" spans="1:15" ht="18" customHeight="1" thickBot="1" x14ac:dyDescent="0.3">
      <c r="A21" s="22"/>
      <c r="B21" s="189"/>
      <c r="C21" s="189"/>
      <c r="D21" s="189"/>
      <c r="E21" s="189"/>
      <c r="F21" s="189"/>
      <c r="G21" s="189"/>
      <c r="H21" s="189"/>
      <c r="I21" s="16">
        <f>WFMNP!G15</f>
        <v>0</v>
      </c>
      <c r="J21" s="297" t="str">
        <f>HYPERLINK("#WFMNP!A3","Farmers's Market ")</f>
        <v xml:space="preserve">Farmers's Market </v>
      </c>
      <c r="K21" s="297"/>
      <c r="L21" s="297"/>
      <c r="M21" s="297"/>
      <c r="N21" s="298"/>
      <c r="O21" s="17"/>
    </row>
    <row r="22" spans="1:15" ht="18" customHeight="1" thickBot="1" x14ac:dyDescent="0.3">
      <c r="A22" s="22"/>
      <c r="B22" s="189"/>
      <c r="C22" s="189"/>
      <c r="D22" s="189"/>
      <c r="E22" s="189"/>
      <c r="F22" s="189"/>
      <c r="G22" s="189"/>
      <c r="H22" s="189"/>
      <c r="I22" s="225">
        <f>WPP!G14</f>
        <v>0</v>
      </c>
      <c r="J22" s="224" t="str">
        <f>HYPERLINK("#WPP!A1","WIC Paraprofessional Program")</f>
        <v>WIC Paraprofessional Program</v>
      </c>
      <c r="K22" s="189"/>
      <c r="L22" s="189"/>
      <c r="M22" s="189"/>
      <c r="N22" s="190"/>
    </row>
    <row r="23" spans="1:15" ht="18" customHeight="1" thickBot="1" x14ac:dyDescent="0.3">
      <c r="A23" s="22"/>
      <c r="B23" s="240"/>
      <c r="C23" s="241"/>
      <c r="D23" s="241"/>
      <c r="E23" s="241"/>
      <c r="F23" s="241"/>
      <c r="G23" s="241"/>
      <c r="H23" s="241"/>
      <c r="I23" s="241"/>
      <c r="J23" s="241"/>
      <c r="K23" s="241"/>
      <c r="L23" s="241"/>
      <c r="M23" s="230"/>
      <c r="N23" s="190"/>
    </row>
    <row r="24" spans="1:15" ht="18" customHeight="1" x14ac:dyDescent="0.25">
      <c r="A24" s="22"/>
      <c r="B24" s="286" t="s">
        <v>294</v>
      </c>
      <c r="C24" s="287"/>
      <c r="D24" s="287"/>
      <c r="E24" s="287"/>
      <c r="F24" s="287"/>
      <c r="G24" s="287"/>
      <c r="H24" s="287"/>
      <c r="I24" s="287"/>
      <c r="J24" s="287"/>
      <c r="K24" s="287"/>
      <c r="L24" s="288"/>
      <c r="M24" s="18"/>
      <c r="N24" s="24"/>
    </row>
    <row r="25" spans="1:15" ht="18" customHeight="1" x14ac:dyDescent="0.25">
      <c r="A25" s="22"/>
      <c r="B25" s="289"/>
      <c r="C25" s="290"/>
      <c r="D25" s="290"/>
      <c r="E25" s="290"/>
      <c r="F25" s="290"/>
      <c r="G25" s="290"/>
      <c r="H25" s="290"/>
      <c r="I25" s="290"/>
      <c r="J25" s="290"/>
      <c r="K25" s="290"/>
      <c r="L25" s="291"/>
      <c r="M25" s="235"/>
      <c r="N25" s="236"/>
    </row>
    <row r="26" spans="1:15" x14ac:dyDescent="0.25">
      <c r="A26" s="22"/>
      <c r="B26" s="289"/>
      <c r="C26" s="290"/>
      <c r="D26" s="290"/>
      <c r="E26" s="290"/>
      <c r="F26" s="290"/>
      <c r="G26" s="290"/>
      <c r="H26" s="290"/>
      <c r="I26" s="290"/>
      <c r="J26" s="290"/>
      <c r="K26" s="290"/>
      <c r="L26" s="291"/>
      <c r="M26" s="230"/>
      <c r="N26" s="231"/>
    </row>
    <row r="27" spans="1:15" x14ac:dyDescent="0.25">
      <c r="A27" s="22"/>
      <c r="B27" s="289"/>
      <c r="C27" s="290"/>
      <c r="D27" s="290"/>
      <c r="E27" s="290"/>
      <c r="F27" s="290"/>
      <c r="G27" s="290"/>
      <c r="H27" s="290"/>
      <c r="I27" s="290"/>
      <c r="J27" s="290"/>
      <c r="K27" s="290"/>
      <c r="L27" s="291"/>
      <c r="M27" s="230"/>
      <c r="N27" s="231"/>
    </row>
    <row r="28" spans="1:15" x14ac:dyDescent="0.25">
      <c r="A28" s="22"/>
      <c r="B28" s="289"/>
      <c r="C28" s="290"/>
      <c r="D28" s="290"/>
      <c r="E28" s="290"/>
      <c r="F28" s="290"/>
      <c r="G28" s="290"/>
      <c r="H28" s="290"/>
      <c r="I28" s="290"/>
      <c r="J28" s="290"/>
      <c r="K28" s="290"/>
      <c r="L28" s="291"/>
      <c r="M28" s="230"/>
      <c r="N28" s="190"/>
    </row>
    <row r="29" spans="1:15" x14ac:dyDescent="0.25">
      <c r="A29" s="22"/>
      <c r="B29" s="289"/>
      <c r="C29" s="290"/>
      <c r="D29" s="290"/>
      <c r="E29" s="290"/>
      <c r="F29" s="290"/>
      <c r="G29" s="290"/>
      <c r="H29" s="290"/>
      <c r="I29" s="290"/>
      <c r="J29" s="290"/>
      <c r="K29" s="290"/>
      <c r="L29" s="291"/>
      <c r="M29" s="230"/>
      <c r="N29" s="190"/>
    </row>
    <row r="30" spans="1:15" x14ac:dyDescent="0.25">
      <c r="A30" s="22"/>
      <c r="B30" s="289"/>
      <c r="C30" s="290"/>
      <c r="D30" s="290"/>
      <c r="E30" s="290"/>
      <c r="F30" s="290"/>
      <c r="G30" s="290"/>
      <c r="H30" s="290"/>
      <c r="I30" s="290"/>
      <c r="J30" s="290"/>
      <c r="K30" s="290"/>
      <c r="L30" s="291"/>
      <c r="M30" s="230"/>
      <c r="N30" s="190"/>
    </row>
    <row r="31" spans="1:15" x14ac:dyDescent="0.25">
      <c r="A31" s="22"/>
      <c r="B31" s="289"/>
      <c r="C31" s="290"/>
      <c r="D31" s="290"/>
      <c r="E31" s="290"/>
      <c r="F31" s="290"/>
      <c r="G31" s="290"/>
      <c r="H31" s="290"/>
      <c r="I31" s="290"/>
      <c r="J31" s="290"/>
      <c r="K31" s="290"/>
      <c r="L31" s="291"/>
      <c r="M31" s="230"/>
      <c r="N31" s="190"/>
    </row>
    <row r="32" spans="1:15" x14ac:dyDescent="0.25">
      <c r="A32" s="22"/>
      <c r="B32" s="289"/>
      <c r="C32" s="290"/>
      <c r="D32" s="290"/>
      <c r="E32" s="290"/>
      <c r="F32" s="290"/>
      <c r="G32" s="290"/>
      <c r="H32" s="290"/>
      <c r="I32" s="290"/>
      <c r="J32" s="290"/>
      <c r="K32" s="290"/>
      <c r="L32" s="291"/>
      <c r="M32" s="230"/>
      <c r="N32" s="190"/>
    </row>
    <row r="33" spans="1:14" ht="13.8" thickBot="1" x14ac:dyDescent="0.3">
      <c r="A33" s="22"/>
      <c r="B33" s="292"/>
      <c r="C33" s="293"/>
      <c r="D33" s="293"/>
      <c r="E33" s="293"/>
      <c r="F33" s="293"/>
      <c r="G33" s="293"/>
      <c r="H33" s="293"/>
      <c r="I33" s="293"/>
      <c r="J33" s="293"/>
      <c r="K33" s="293"/>
      <c r="L33" s="294"/>
      <c r="M33" s="230"/>
      <c r="N33" s="190"/>
    </row>
    <row r="34" spans="1:14" ht="13.8" thickBot="1" x14ac:dyDescent="0.3">
      <c r="A34" s="26"/>
      <c r="B34" s="27"/>
      <c r="C34" s="27"/>
      <c r="D34" s="27"/>
      <c r="E34" s="27"/>
      <c r="F34" s="27"/>
      <c r="G34" s="27"/>
      <c r="H34" s="27"/>
      <c r="I34" s="27"/>
      <c r="J34" s="27"/>
      <c r="K34" s="27"/>
      <c r="L34" s="27"/>
      <c r="M34" s="27"/>
      <c r="N34" s="28"/>
    </row>
  </sheetData>
  <sheetProtection selectLockedCells="1"/>
  <mergeCells count="29">
    <mergeCell ref="A7:N7"/>
    <mergeCell ref="A11:F11"/>
    <mergeCell ref="A2:N2"/>
    <mergeCell ref="A3:N3"/>
    <mergeCell ref="A4:N4"/>
    <mergeCell ref="A6:N6"/>
    <mergeCell ref="B9:M9"/>
    <mergeCell ref="B8:M8"/>
    <mergeCell ref="B18:D18"/>
    <mergeCell ref="F17:G17"/>
    <mergeCell ref="F20:G20"/>
    <mergeCell ref="B17:D17"/>
    <mergeCell ref="F18:G18"/>
    <mergeCell ref="B24:L33"/>
    <mergeCell ref="A12:F12"/>
    <mergeCell ref="J12:N12"/>
    <mergeCell ref="J13:N13"/>
    <mergeCell ref="J14:N14"/>
    <mergeCell ref="J16:N16"/>
    <mergeCell ref="F16:G16"/>
    <mergeCell ref="B15:D15"/>
    <mergeCell ref="F15:G15"/>
    <mergeCell ref="B16:D16"/>
    <mergeCell ref="J17:N17"/>
    <mergeCell ref="J18:N18"/>
    <mergeCell ref="J21:N21"/>
    <mergeCell ref="B19:D19"/>
    <mergeCell ref="B20:D20"/>
    <mergeCell ref="F19:G19"/>
  </mergeCells>
  <phoneticPr fontId="2" type="noConversion"/>
  <hyperlinks>
    <hyperlink ref="J12:N12" location="Administration!A1" display="Administration" xr:uid="{00000000-0004-0000-0000-000000000000}"/>
    <hyperlink ref="J13:N13" location="'Civil Rights'!A1" display="Civil Rights" xr:uid="{00000000-0004-0000-0000-000001000000}"/>
    <hyperlink ref="J14:N14" location="'Program Integrity'!A1" display="Program Integrity" xr:uid="{00000000-0004-0000-0000-000002000000}"/>
    <hyperlink ref="J17:N17" location="'Nutrition Education'!A1" display="Nutrition Education" xr:uid="{00000000-0004-0000-0000-000003000000}"/>
    <hyperlink ref="J18:N18" location="'MPF and Food Issuance'!A1" display="Medically Prescribed Formula" xr:uid="{00000000-0004-0000-0000-000004000000}"/>
    <hyperlink ref="J20" location="BFPC!A1" display="BFPC" xr:uid="{00000000-0004-0000-0000-000005000000}"/>
    <hyperlink ref="J15" location="'LA Procedures &amp; QA'!A1" display="Local Agency Procedures &amp; Quality Assurance" xr:uid="{00000000-0004-0000-0000-000007000000}"/>
    <hyperlink ref="J16:N16" location="'Observations &amp; Cert Stand'!Print_Area" display="Observations &amp; Cert Stand" xr:uid="{00000000-0004-0000-0000-000008000000}"/>
  </hyperlinks>
  <printOptions horizontalCentered="1"/>
  <pageMargins left="0.25" right="0.25" top="0.5" bottom="0.5" header="0.5" footer="0.25"/>
  <pageSetup scale="99" orientation="landscape" r:id="rId1"/>
  <headerFooter alignWithMargins="0">
    <oddFooter>&amp;L&amp;F&amp;C&amp;D&amp;R&amp;A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J15"/>
  <sheetViews>
    <sheetView showGridLines="0" zoomScale="130" zoomScaleNormal="130" workbookViewId="0">
      <pane ySplit="2" topLeftCell="A3" activePane="bottomLeft" state="frozen"/>
      <selection activeCell="G25" sqref="G25"/>
      <selection pane="bottomLeft" activeCell="H4" sqref="H4"/>
    </sheetView>
  </sheetViews>
  <sheetFormatPr defaultColWidth="9.109375" defaultRowHeight="13.2" x14ac:dyDescent="0.25"/>
  <cols>
    <col min="1" max="1" width="3.44140625" style="52" customWidth="1"/>
    <col min="2" max="3" width="75.5546875" style="38" customWidth="1"/>
    <col min="4" max="4" width="12.6640625" style="43" customWidth="1"/>
    <col min="5" max="5" width="12.44140625" style="54" hidden="1" customWidth="1"/>
    <col min="6" max="6" width="13.109375" style="54" hidden="1" customWidth="1"/>
    <col min="7" max="7" width="6.6640625" style="40" customWidth="1"/>
    <col min="8" max="8" width="37.6640625" style="70" customWidth="1"/>
    <col min="9" max="9" width="26.44140625" style="70" customWidth="1"/>
    <col min="10" max="10" width="27.44140625" style="69" hidden="1" customWidth="1"/>
    <col min="11" max="11" width="27.109375" style="41" customWidth="1"/>
    <col min="12" max="16384" width="9.109375" style="41"/>
  </cols>
  <sheetData>
    <row r="1" spans="1:10" s="47" customFormat="1" ht="17.399999999999999" x14ac:dyDescent="0.3">
      <c r="A1" s="147"/>
      <c r="B1" s="149" t="s">
        <v>19</v>
      </c>
      <c r="C1" s="238"/>
      <c r="D1" s="191"/>
      <c r="E1" s="192"/>
      <c r="F1" s="192"/>
      <c r="G1" s="193"/>
      <c r="H1" s="194"/>
      <c r="I1" s="195"/>
      <c r="J1" s="67"/>
    </row>
    <row r="2" spans="1:10" s="48" customFormat="1" ht="30" customHeight="1" x14ac:dyDescent="0.3">
      <c r="A2" s="318" t="s">
        <v>292</v>
      </c>
      <c r="B2" s="318"/>
      <c r="C2" s="239" t="s">
        <v>205</v>
      </c>
      <c r="D2" s="239" t="s">
        <v>291</v>
      </c>
      <c r="E2" s="150"/>
      <c r="F2" s="150"/>
      <c r="G2" s="239" t="s">
        <v>4</v>
      </c>
      <c r="H2" s="239" t="s">
        <v>282</v>
      </c>
      <c r="I2" s="239" t="s">
        <v>281</v>
      </c>
      <c r="J2" s="68"/>
    </row>
    <row r="3" spans="1:10" s="96" customFormat="1" ht="15.6" x14ac:dyDescent="0.3">
      <c r="A3" s="338" t="s">
        <v>75</v>
      </c>
      <c r="B3" s="338"/>
      <c r="C3" s="233"/>
      <c r="D3" s="129"/>
      <c r="E3" s="108">
        <f>COUNTIF(D4:D6,"Not Met")</f>
        <v>0</v>
      </c>
      <c r="F3" s="106"/>
      <c r="G3" s="143">
        <f>IF(E3,1,0)</f>
        <v>0</v>
      </c>
      <c r="H3" s="216"/>
      <c r="I3" s="160"/>
      <c r="J3" s="104"/>
    </row>
    <row r="4" spans="1:10" ht="48.6" customHeight="1" x14ac:dyDescent="0.25">
      <c r="A4" s="87">
        <v>1</v>
      </c>
      <c r="B4" s="83" t="s">
        <v>424</v>
      </c>
      <c r="C4" s="83" t="s">
        <v>425</v>
      </c>
      <c r="D4" s="77"/>
      <c r="E4" s="119"/>
      <c r="F4" s="142"/>
      <c r="H4" s="166"/>
      <c r="I4" s="120"/>
    </row>
    <row r="5" spans="1:10" ht="88.8" customHeight="1" x14ac:dyDescent="0.25">
      <c r="A5" s="87">
        <v>2</v>
      </c>
      <c r="B5" s="81" t="s">
        <v>112</v>
      </c>
      <c r="C5" s="81" t="s">
        <v>426</v>
      </c>
      <c r="D5" s="77"/>
      <c r="E5" s="131"/>
      <c r="F5" s="151"/>
      <c r="H5" s="120"/>
      <c r="I5" s="120"/>
      <c r="J5" s="62" t="s">
        <v>7</v>
      </c>
    </row>
    <row r="6" spans="1:10" ht="36.6" customHeight="1" x14ac:dyDescent="0.25">
      <c r="A6" s="87">
        <v>3</v>
      </c>
      <c r="B6" s="81" t="s">
        <v>427</v>
      </c>
      <c r="C6" s="81" t="s">
        <v>428</v>
      </c>
      <c r="D6" s="77"/>
      <c r="E6" s="131"/>
      <c r="F6" s="154"/>
      <c r="H6" s="159"/>
      <c r="I6" s="120"/>
      <c r="J6" s="62" t="s">
        <v>3</v>
      </c>
    </row>
    <row r="7" spans="1:10" s="96" customFormat="1" ht="15.6" x14ac:dyDescent="0.3">
      <c r="A7" s="338" t="s">
        <v>76</v>
      </c>
      <c r="B7" s="338"/>
      <c r="C7" s="233"/>
      <c r="D7" s="78"/>
      <c r="E7" s="108">
        <f>COUNTIF(D8:D9,"Not Met")</f>
        <v>0</v>
      </c>
      <c r="F7" s="106"/>
      <c r="G7" s="145">
        <f>IF(E7,1,0)</f>
        <v>0</v>
      </c>
      <c r="H7" s="170"/>
      <c r="I7" s="170"/>
      <c r="J7" s="104"/>
    </row>
    <row r="8" spans="1:10" ht="16.2" customHeight="1" x14ac:dyDescent="0.25">
      <c r="A8" s="87">
        <v>4</v>
      </c>
      <c r="B8" s="81" t="s">
        <v>113</v>
      </c>
      <c r="C8" s="81" t="s">
        <v>429</v>
      </c>
      <c r="D8" s="77"/>
      <c r="E8" s="131"/>
      <c r="F8" s="155"/>
      <c r="H8" s="159"/>
      <c r="I8" s="120"/>
    </row>
    <row r="9" spans="1:10" ht="13.95" customHeight="1" x14ac:dyDescent="0.25">
      <c r="A9" s="87">
        <v>5</v>
      </c>
      <c r="B9" s="81" t="s">
        <v>114</v>
      </c>
      <c r="C9" s="81"/>
      <c r="D9" s="77"/>
      <c r="E9" s="131"/>
      <c r="F9" s="151"/>
      <c r="H9" s="171"/>
      <c r="I9" s="120"/>
    </row>
    <row r="10" spans="1:10" s="96" customFormat="1" ht="15.6" x14ac:dyDescent="0.3">
      <c r="A10" s="338" t="s">
        <v>77</v>
      </c>
      <c r="B10" s="338"/>
      <c r="C10" s="233"/>
      <c r="D10" s="78"/>
      <c r="E10" s="108">
        <f>COUNTIF(D11:D11,"Not Met")</f>
        <v>0</v>
      </c>
      <c r="F10" s="106"/>
      <c r="G10" s="117">
        <f>IF(E10,1,0)</f>
        <v>0</v>
      </c>
      <c r="H10" s="170"/>
      <c r="I10" s="170"/>
      <c r="J10" s="104"/>
    </row>
    <row r="11" spans="1:10" ht="115.2" customHeight="1" x14ac:dyDescent="0.25">
      <c r="A11" s="87">
        <v>6</v>
      </c>
      <c r="B11" s="81" t="s">
        <v>430</v>
      </c>
      <c r="C11" s="81" t="s">
        <v>433</v>
      </c>
      <c r="D11" s="77"/>
      <c r="E11" s="131"/>
      <c r="F11" s="131"/>
      <c r="G11" s="114"/>
      <c r="H11" s="217"/>
      <c r="I11" s="120"/>
    </row>
    <row r="12" spans="1:10" s="96" customFormat="1" ht="15.6" customHeight="1" x14ac:dyDescent="0.3">
      <c r="A12" s="338" t="s">
        <v>78</v>
      </c>
      <c r="B12" s="338"/>
      <c r="C12" s="233"/>
      <c r="D12" s="78"/>
      <c r="E12" s="108">
        <f>COUNTIF(D13:D14,"Not Met")</f>
        <v>0</v>
      </c>
      <c r="F12" s="106"/>
      <c r="G12" s="108">
        <f>IF(E12,1,0)</f>
        <v>0</v>
      </c>
      <c r="H12" s="170"/>
      <c r="I12" s="170"/>
      <c r="J12" s="104"/>
    </row>
    <row r="13" spans="1:10" s="103" customFormat="1" ht="28.35" customHeight="1" x14ac:dyDescent="0.3">
      <c r="A13" s="87">
        <v>7</v>
      </c>
      <c r="B13" s="81" t="s">
        <v>111</v>
      </c>
      <c r="C13" s="81" t="s">
        <v>431</v>
      </c>
      <c r="D13" s="77"/>
      <c r="E13" s="183"/>
      <c r="F13" s="184"/>
      <c r="G13" s="183"/>
      <c r="H13" s="173"/>
      <c r="I13" s="173"/>
      <c r="J13" s="185"/>
    </row>
    <row r="14" spans="1:10" ht="45.6" customHeight="1" x14ac:dyDescent="0.25">
      <c r="A14" s="87">
        <v>8</v>
      </c>
      <c r="B14" s="83" t="s">
        <v>115</v>
      </c>
      <c r="C14" s="83" t="s">
        <v>432</v>
      </c>
      <c r="D14" s="77"/>
      <c r="E14" s="153"/>
      <c r="F14" s="131"/>
      <c r="G14" s="114"/>
      <c r="H14" s="159"/>
      <c r="I14" s="120"/>
    </row>
    <row r="15" spans="1:10" s="48" customFormat="1" ht="16.2" thickBot="1" x14ac:dyDescent="0.35">
      <c r="A15" s="123" t="s">
        <v>20</v>
      </c>
      <c r="B15" s="124"/>
      <c r="C15" s="124"/>
      <c r="D15" s="125"/>
      <c r="E15" s="126"/>
      <c r="F15" s="126"/>
      <c r="G15" s="127">
        <f>SUM(G3,G7,G10,G12)</f>
        <v>0</v>
      </c>
      <c r="H15" s="218"/>
      <c r="I15" s="219"/>
      <c r="J15" s="68"/>
    </row>
  </sheetData>
  <sheetProtection formatRows="0" selectLockedCells="1"/>
  <mergeCells count="5">
    <mergeCell ref="A12:B12"/>
    <mergeCell ref="A2:B2"/>
    <mergeCell ref="A3:B3"/>
    <mergeCell ref="A7:B7"/>
    <mergeCell ref="A10:B10"/>
  </mergeCells>
  <phoneticPr fontId="2" type="noConversion"/>
  <dataValidations count="1">
    <dataValidation type="list" allowBlank="1" showInputMessage="1" showErrorMessage="1" sqref="D4:D6 D8:D9 D11 D13:D14" xr:uid="{107F6D94-38F9-4F53-B799-42D2491BA28F}">
      <formula1>"Met, N/A, Not Met"</formula1>
    </dataValidation>
  </dataValidations>
  <printOptions horizontalCentered="1"/>
  <pageMargins left="0.5" right="0.25" top="0.5" bottom="0.5" header="0.5" footer="0.25"/>
  <pageSetup scale="83" orientation="landscape" r:id="rId1"/>
  <headerFooter alignWithMargins="0">
    <oddFooter>&amp;L&amp;F&amp;C&amp;D&amp;R&amp;A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DEC03-435E-4A2C-8F70-00107147E6B7}">
  <sheetPr>
    <tabColor theme="0"/>
    <pageSetUpPr fitToPage="1"/>
  </sheetPr>
  <dimension ref="A1:J14"/>
  <sheetViews>
    <sheetView zoomScale="110" zoomScaleNormal="110" workbookViewId="0">
      <selection activeCell="H4" sqref="H4"/>
    </sheetView>
  </sheetViews>
  <sheetFormatPr defaultColWidth="9.109375" defaultRowHeight="13.2" x14ac:dyDescent="0.25"/>
  <cols>
    <col min="1" max="1" width="3.44140625" style="52" customWidth="1"/>
    <col min="2" max="3" width="75.5546875" style="38" customWidth="1"/>
    <col min="4" max="4" width="12.109375" style="43" customWidth="1"/>
    <col min="5" max="5" width="12.44140625" style="54" hidden="1" customWidth="1"/>
    <col min="6" max="6" width="13.109375" style="54" hidden="1" customWidth="1"/>
    <col min="7" max="7" width="6.6640625" style="40" customWidth="1"/>
    <col min="8" max="8" width="38.33203125" style="88" customWidth="1"/>
    <col min="9" max="9" width="26.109375" style="88" customWidth="1"/>
    <col min="10" max="10" width="27.44140625" style="69" hidden="1" customWidth="1"/>
    <col min="11" max="11" width="27.109375" style="41" customWidth="1"/>
    <col min="12" max="16384" width="9.109375" style="41"/>
  </cols>
  <sheetData>
    <row r="1" spans="1:10" s="47" customFormat="1" ht="17.399999999999999" x14ac:dyDescent="0.3">
      <c r="A1" s="147"/>
      <c r="B1" s="149" t="s">
        <v>146</v>
      </c>
      <c r="C1" s="238"/>
      <c r="D1" s="191"/>
      <c r="E1" s="192"/>
      <c r="F1" s="192"/>
      <c r="G1" s="193"/>
      <c r="H1" s="220"/>
      <c r="I1" s="222"/>
      <c r="J1" s="67"/>
    </row>
    <row r="2" spans="1:10" s="48" customFormat="1" ht="30" customHeight="1" x14ac:dyDescent="0.3">
      <c r="A2" s="318" t="s">
        <v>293</v>
      </c>
      <c r="B2" s="318"/>
      <c r="C2" s="239" t="s">
        <v>205</v>
      </c>
      <c r="D2" s="239" t="s">
        <v>291</v>
      </c>
      <c r="E2" s="150"/>
      <c r="F2" s="150"/>
      <c r="G2" s="239" t="s">
        <v>4</v>
      </c>
      <c r="H2" s="239" t="s">
        <v>282</v>
      </c>
      <c r="I2" s="239" t="s">
        <v>281</v>
      </c>
      <c r="J2" s="68"/>
    </row>
    <row r="3" spans="1:10" s="96" customFormat="1" ht="15.6" x14ac:dyDescent="0.3">
      <c r="A3" s="338" t="s">
        <v>147</v>
      </c>
      <c r="B3" s="338"/>
      <c r="C3" s="233"/>
      <c r="D3" s="129"/>
      <c r="E3" s="108">
        <f>COUNTIF(D4:D5,"Not Met")</f>
        <v>0</v>
      </c>
      <c r="F3" s="106"/>
      <c r="G3" s="143">
        <f>IF(E3,1,0)</f>
        <v>0</v>
      </c>
      <c r="H3" s="216"/>
      <c r="I3" s="216"/>
      <c r="J3" s="104"/>
    </row>
    <row r="4" spans="1:10" ht="70.2" customHeight="1" x14ac:dyDescent="0.25">
      <c r="A4" s="87">
        <v>1</v>
      </c>
      <c r="B4" s="83" t="s">
        <v>148</v>
      </c>
      <c r="C4" s="83" t="s">
        <v>434</v>
      </c>
      <c r="D4" s="77"/>
      <c r="E4" s="119"/>
      <c r="F4" s="142"/>
      <c r="H4" s="120"/>
      <c r="I4" s="120"/>
    </row>
    <row r="5" spans="1:10" ht="84.6" customHeight="1" x14ac:dyDescent="0.25">
      <c r="A5" s="87">
        <v>2</v>
      </c>
      <c r="B5" s="83" t="s">
        <v>435</v>
      </c>
      <c r="C5" s="83" t="s">
        <v>436</v>
      </c>
      <c r="D5" s="77"/>
      <c r="E5" s="119"/>
      <c r="F5" s="151"/>
      <c r="H5" s="120"/>
      <c r="I5" s="120"/>
      <c r="J5" s="62" t="s">
        <v>8</v>
      </c>
    </row>
    <row r="6" spans="1:10" s="96" customFormat="1" ht="15.6" x14ac:dyDescent="0.3">
      <c r="A6" s="338" t="s">
        <v>149</v>
      </c>
      <c r="B6" s="338"/>
      <c r="C6" s="233"/>
      <c r="D6" s="78"/>
      <c r="E6" s="108">
        <f>COUNTIF(D7:D8,"Not Met")</f>
        <v>0</v>
      </c>
      <c r="F6" s="106"/>
      <c r="G6" s="145">
        <f>IF(E6,1,0)</f>
        <v>0</v>
      </c>
      <c r="H6" s="165"/>
      <c r="I6" s="165"/>
      <c r="J6" s="104"/>
    </row>
    <row r="7" spans="1:10" ht="149.4" customHeight="1" x14ac:dyDescent="0.25">
      <c r="A7" s="87">
        <v>3</v>
      </c>
      <c r="B7" s="81" t="s">
        <v>437</v>
      </c>
      <c r="C7" s="81" t="s">
        <v>438</v>
      </c>
      <c r="D7" s="77"/>
      <c r="E7" s="131"/>
      <c r="F7" s="155"/>
      <c r="H7" s="159"/>
      <c r="I7" s="120"/>
    </row>
    <row r="8" spans="1:10" ht="52.8" customHeight="1" x14ac:dyDescent="0.25">
      <c r="A8" s="87">
        <v>4</v>
      </c>
      <c r="B8" s="81" t="s">
        <v>150</v>
      </c>
      <c r="C8" s="81" t="s">
        <v>439</v>
      </c>
      <c r="D8" s="77"/>
      <c r="E8" s="131"/>
      <c r="F8" s="151"/>
      <c r="H8" s="217"/>
      <c r="I8" s="120"/>
    </row>
    <row r="9" spans="1:10" s="96" customFormat="1" ht="15.6" x14ac:dyDescent="0.3">
      <c r="A9" s="338" t="s">
        <v>151</v>
      </c>
      <c r="B9" s="338"/>
      <c r="C9" s="233"/>
      <c r="D9" s="78"/>
      <c r="E9" s="108">
        <f>COUNTIF(D11:D11,"Not Met")</f>
        <v>0</v>
      </c>
      <c r="F9" s="106"/>
      <c r="G9" s="117">
        <f>IF(E9,1,0)</f>
        <v>0</v>
      </c>
      <c r="H9" s="165"/>
      <c r="I9" s="165"/>
      <c r="J9" s="104"/>
    </row>
    <row r="10" spans="1:10" s="96" customFormat="1" ht="120.6" customHeight="1" x14ac:dyDescent="0.3">
      <c r="A10" s="87">
        <v>5</v>
      </c>
      <c r="B10" s="81" t="s">
        <v>440</v>
      </c>
      <c r="C10" s="81" t="s">
        <v>441</v>
      </c>
      <c r="D10" s="77"/>
      <c r="E10" s="196"/>
      <c r="F10" s="201"/>
      <c r="G10" s="202"/>
      <c r="H10" s="174"/>
      <c r="I10" s="174"/>
      <c r="J10" s="104"/>
    </row>
    <row r="11" spans="1:10" ht="45.6" customHeight="1" x14ac:dyDescent="0.25">
      <c r="A11" s="87">
        <v>6</v>
      </c>
      <c r="B11" s="81" t="s">
        <v>442</v>
      </c>
      <c r="C11" s="81" t="s">
        <v>443</v>
      </c>
      <c r="D11" s="77"/>
      <c r="E11" s="131"/>
      <c r="F11" s="131"/>
      <c r="G11" s="197"/>
      <c r="H11" s="217"/>
      <c r="I11" s="120"/>
    </row>
    <row r="12" spans="1:10" s="96" customFormat="1" ht="15.6" customHeight="1" x14ac:dyDescent="0.3">
      <c r="A12" s="338" t="s">
        <v>152</v>
      </c>
      <c r="B12" s="338"/>
      <c r="C12" s="233"/>
      <c r="D12" s="78"/>
      <c r="E12" s="108">
        <f>COUNTIF(D13:D13,"Not Met")</f>
        <v>0</v>
      </c>
      <c r="F12" s="106"/>
      <c r="G12" s="108">
        <f>IF(E12,1,0)</f>
        <v>0</v>
      </c>
      <c r="H12" s="165"/>
      <c r="I12" s="165"/>
      <c r="J12" s="104"/>
    </row>
    <row r="13" spans="1:10" s="103" customFormat="1" ht="99.6" customHeight="1" x14ac:dyDescent="0.3">
      <c r="A13" s="87">
        <v>7</v>
      </c>
      <c r="B13" s="81" t="s">
        <v>444</v>
      </c>
      <c r="C13" s="81" t="s">
        <v>445</v>
      </c>
      <c r="D13" s="77"/>
      <c r="E13" s="183"/>
      <c r="F13" s="184"/>
      <c r="G13" s="183"/>
      <c r="H13" s="174"/>
      <c r="I13" s="174"/>
      <c r="J13" s="185"/>
    </row>
    <row r="14" spans="1:10" s="48" customFormat="1" ht="16.2" thickBot="1" x14ac:dyDescent="0.35">
      <c r="A14" s="123" t="s">
        <v>167</v>
      </c>
      <c r="B14" s="124"/>
      <c r="C14" s="124"/>
      <c r="D14" s="125"/>
      <c r="E14" s="126"/>
      <c r="F14" s="126"/>
      <c r="G14" s="127">
        <f>SUM(G3,G6,G9,G12)</f>
        <v>0</v>
      </c>
      <c r="H14" s="221"/>
      <c r="I14" s="223"/>
      <c r="J14" s="68"/>
    </row>
  </sheetData>
  <mergeCells count="5">
    <mergeCell ref="A2:B2"/>
    <mergeCell ref="A3:B3"/>
    <mergeCell ref="A6:B6"/>
    <mergeCell ref="A9:B9"/>
    <mergeCell ref="A12:B12"/>
  </mergeCells>
  <dataValidations count="1">
    <dataValidation type="list" allowBlank="1" showInputMessage="1" showErrorMessage="1" sqref="D4:D5 D7:D8 D10:D11 D13" xr:uid="{1F810D69-23A1-4468-8FB9-779DCB7DE34D}">
      <formula1>"Met, N/A, Not Met"</formula1>
    </dataValidation>
  </dataValidations>
  <printOptions horizontalCentered="1"/>
  <pageMargins left="0.5" right="0.25" top="0.5" bottom="0.5" header="0.5" footer="0.25"/>
  <pageSetup scale="55" orientation="landscape" horizontalDpi="1200" verticalDpi="1200" r:id="rId1"/>
  <headerFooter>
    <oddFooter>&amp;L&amp;F&amp;C&amp;D&amp;R&amp;A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J116"/>
  <sheetViews>
    <sheetView showGridLines="0" tabSelected="1" topLeftCell="B1" zoomScale="140" zoomScaleNormal="140" zoomScaleSheetLayoutView="100" workbookViewId="0">
      <pane ySplit="1" topLeftCell="A16" activePane="bottomLeft" state="frozen"/>
      <selection activeCell="G25" sqref="G25"/>
      <selection pane="bottomLeft" activeCell="C18" sqref="C18"/>
    </sheetView>
  </sheetViews>
  <sheetFormatPr defaultColWidth="9.109375" defaultRowHeight="13.2" x14ac:dyDescent="0.25"/>
  <cols>
    <col min="1" max="1" width="3.44140625" style="37" customWidth="1"/>
    <col min="2" max="2" width="69.5546875" style="38" customWidth="1"/>
    <col min="3" max="3" width="75.5546875" style="228" customWidth="1"/>
    <col min="4" max="4" width="13" style="79" customWidth="1"/>
    <col min="5" max="5" width="12.6640625" style="113" hidden="1" customWidth="1"/>
    <col min="6" max="6" width="9" style="113" hidden="1" customWidth="1"/>
    <col min="7" max="7" width="7" style="246" customWidth="1"/>
    <col min="8" max="8" width="30.6640625" style="81" customWidth="1"/>
    <col min="9" max="9" width="25" style="81" customWidth="1"/>
    <col min="10" max="10" width="1.6640625" style="41" customWidth="1"/>
    <col min="11" max="11" width="27.109375" style="41" customWidth="1"/>
    <col min="12" max="16384" width="9.109375" style="41"/>
  </cols>
  <sheetData>
    <row r="1" spans="1:10" s="2" customFormat="1" ht="31.2" x14ac:dyDescent="0.3">
      <c r="A1" s="318" t="s">
        <v>284</v>
      </c>
      <c r="B1" s="318"/>
      <c r="C1" s="242" t="s">
        <v>205</v>
      </c>
      <c r="D1" s="242" t="s">
        <v>9</v>
      </c>
      <c r="E1" s="107"/>
      <c r="F1" s="107"/>
      <c r="G1" s="242" t="s">
        <v>4</v>
      </c>
      <c r="H1" s="242" t="s">
        <v>282</v>
      </c>
      <c r="I1" s="242" t="s">
        <v>283</v>
      </c>
    </row>
    <row r="2" spans="1:10" s="94" customFormat="1" ht="18.75" customHeight="1" x14ac:dyDescent="0.3">
      <c r="A2" s="319" t="s">
        <v>123</v>
      </c>
      <c r="B2" s="320"/>
      <c r="C2" s="252"/>
      <c r="D2" s="253"/>
      <c r="E2" s="254">
        <f>COUNTIF(D3:D13,"Not Met")</f>
        <v>0</v>
      </c>
      <c r="F2" s="255"/>
      <c r="G2" s="254">
        <f>IF(E2,1,0)</f>
        <v>0</v>
      </c>
      <c r="H2" s="208"/>
      <c r="I2" s="208"/>
      <c r="J2" s="95"/>
    </row>
    <row r="3" spans="1:10" s="1" customFormat="1" ht="133.94999999999999" customHeight="1" x14ac:dyDescent="0.25">
      <c r="A3" s="82">
        <v>1</v>
      </c>
      <c r="B3" s="105" t="s">
        <v>169</v>
      </c>
      <c r="C3" s="105" t="s">
        <v>318</v>
      </c>
      <c r="D3" s="77"/>
      <c r="E3" s="111"/>
      <c r="F3" s="112"/>
      <c r="G3" s="316"/>
      <c r="H3" s="166"/>
      <c r="I3" s="120"/>
    </row>
    <row r="4" spans="1:10" s="1" customFormat="1" ht="66.599999999999994" customHeight="1" x14ac:dyDescent="0.25">
      <c r="A4" s="82">
        <v>2</v>
      </c>
      <c r="B4" s="105" t="s">
        <v>170</v>
      </c>
      <c r="C4" s="105" t="s">
        <v>201</v>
      </c>
      <c r="D4" s="77"/>
      <c r="E4" s="111"/>
      <c r="F4" s="112"/>
      <c r="G4" s="316"/>
      <c r="H4" s="120"/>
      <c r="I4" s="120"/>
    </row>
    <row r="5" spans="1:10" s="1" customFormat="1" ht="31.2" customHeight="1" x14ac:dyDescent="0.25">
      <c r="A5" s="82">
        <v>3</v>
      </c>
      <c r="B5" s="105" t="s">
        <v>171</v>
      </c>
      <c r="C5" s="105" t="s">
        <v>202</v>
      </c>
      <c r="D5" s="77"/>
      <c r="E5" s="111"/>
      <c r="F5" s="111"/>
      <c r="G5" s="316"/>
      <c r="H5" s="120"/>
      <c r="I5" s="120"/>
    </row>
    <row r="6" spans="1:10" s="1" customFormat="1" ht="41.7" customHeight="1" x14ac:dyDescent="0.25">
      <c r="A6" s="82">
        <v>4</v>
      </c>
      <c r="B6" s="105" t="s">
        <v>172</v>
      </c>
      <c r="C6" s="105" t="s">
        <v>447</v>
      </c>
      <c r="D6" s="77"/>
      <c r="E6" s="111"/>
      <c r="F6" s="111"/>
      <c r="G6" s="316"/>
      <c r="H6" s="120"/>
      <c r="I6" s="120"/>
    </row>
    <row r="7" spans="1:10" s="1" customFormat="1" ht="94.8" customHeight="1" x14ac:dyDescent="0.25">
      <c r="A7" s="82">
        <v>5</v>
      </c>
      <c r="B7" s="105" t="s">
        <v>173</v>
      </c>
      <c r="C7" s="105" t="s">
        <v>206</v>
      </c>
      <c r="D7" s="77"/>
      <c r="E7" s="111"/>
      <c r="F7" s="111"/>
      <c r="G7" s="316"/>
      <c r="H7" s="120"/>
      <c r="I7" s="120"/>
    </row>
    <row r="8" spans="1:10" s="1" customFormat="1" ht="243.6" customHeight="1" x14ac:dyDescent="0.25">
      <c r="A8" s="82">
        <v>6</v>
      </c>
      <c r="B8" s="105" t="s">
        <v>319</v>
      </c>
      <c r="C8" s="105" t="s">
        <v>320</v>
      </c>
      <c r="D8" s="77"/>
      <c r="E8" s="111"/>
      <c r="F8" s="111"/>
      <c r="G8" s="316"/>
      <c r="H8" s="120"/>
      <c r="I8" s="120"/>
    </row>
    <row r="9" spans="1:10" s="1" customFormat="1" ht="32.4" customHeight="1" x14ac:dyDescent="0.25">
      <c r="A9" s="82">
        <v>7</v>
      </c>
      <c r="B9" s="105" t="s">
        <v>91</v>
      </c>
      <c r="C9" s="105" t="s">
        <v>207</v>
      </c>
      <c r="D9" s="77"/>
      <c r="E9" s="111"/>
      <c r="F9" s="111"/>
      <c r="G9" s="316"/>
      <c r="H9" s="120"/>
      <c r="I9" s="120"/>
    </row>
    <row r="10" spans="1:10" s="1" customFormat="1" ht="166.95" customHeight="1" x14ac:dyDescent="0.25">
      <c r="A10" s="82">
        <v>8</v>
      </c>
      <c r="B10" s="105" t="s">
        <v>208</v>
      </c>
      <c r="C10" s="105" t="s">
        <v>327</v>
      </c>
      <c r="D10" s="77"/>
      <c r="E10" s="111"/>
      <c r="F10" s="111"/>
      <c r="G10" s="316"/>
      <c r="H10" s="120"/>
      <c r="I10" s="120"/>
    </row>
    <row r="11" spans="1:10" s="1" customFormat="1" ht="28.5" customHeight="1" x14ac:dyDescent="0.25">
      <c r="A11" s="82">
        <v>9</v>
      </c>
      <c r="B11" s="105" t="s">
        <v>209</v>
      </c>
      <c r="C11" s="105"/>
      <c r="D11" s="78"/>
      <c r="E11" s="111"/>
      <c r="F11" s="111"/>
      <c r="G11" s="316"/>
      <c r="H11" s="247"/>
      <c r="I11" s="247"/>
    </row>
    <row r="12" spans="1:10" s="1" customFormat="1" ht="90" customHeight="1" x14ac:dyDescent="0.25">
      <c r="A12" s="82"/>
      <c r="B12" s="105" t="s">
        <v>174</v>
      </c>
      <c r="C12" s="105" t="s">
        <v>210</v>
      </c>
      <c r="D12" s="77"/>
      <c r="E12" s="111"/>
      <c r="F12" s="111"/>
      <c r="G12" s="316"/>
      <c r="H12" s="120"/>
      <c r="I12" s="120"/>
    </row>
    <row r="13" spans="1:10" s="1" customFormat="1" ht="60" customHeight="1" x14ac:dyDescent="0.25">
      <c r="A13" s="82"/>
      <c r="B13" s="105" t="s">
        <v>162</v>
      </c>
      <c r="C13" s="105" t="s">
        <v>211</v>
      </c>
      <c r="D13" s="77"/>
      <c r="E13" s="111"/>
      <c r="F13" s="111"/>
      <c r="G13" s="316"/>
      <c r="H13" s="120"/>
      <c r="I13" s="120"/>
    </row>
    <row r="14" spans="1:10" s="94" customFormat="1" ht="34.200000000000003" customHeight="1" x14ac:dyDescent="0.3">
      <c r="A14" s="314" t="s">
        <v>118</v>
      </c>
      <c r="B14" s="323"/>
      <c r="C14" s="323"/>
      <c r="D14" s="324"/>
      <c r="E14" s="256">
        <f>COUNTIF(D15:D27,"Not Met")</f>
        <v>0</v>
      </c>
      <c r="F14" s="257"/>
      <c r="G14" s="256">
        <f>IF(E14,1,0)</f>
        <v>0</v>
      </c>
      <c r="H14" s="167"/>
      <c r="I14" s="167"/>
    </row>
    <row r="15" spans="1:10" s="1" customFormat="1" ht="17.7" customHeight="1" x14ac:dyDescent="0.25">
      <c r="A15" s="182"/>
      <c r="B15" s="321" t="s">
        <v>1</v>
      </c>
      <c r="C15" s="321"/>
      <c r="D15" s="321"/>
      <c r="E15" s="321"/>
      <c r="F15" s="321"/>
      <c r="G15" s="321"/>
      <c r="H15" s="321"/>
      <c r="I15" s="322"/>
    </row>
    <row r="16" spans="1:10" s="1" customFormat="1" ht="55.2" customHeight="1" x14ac:dyDescent="0.25">
      <c r="A16" s="82">
        <v>10</v>
      </c>
      <c r="B16" s="105" t="s">
        <v>130</v>
      </c>
      <c r="C16" s="105" t="s">
        <v>212</v>
      </c>
      <c r="D16" s="77"/>
      <c r="E16" s="111"/>
      <c r="F16" s="111"/>
      <c r="G16" s="316"/>
      <c r="H16" s="120"/>
      <c r="I16" s="120"/>
    </row>
    <row r="17" spans="1:9" s="1" customFormat="1" ht="74.400000000000006" customHeight="1" x14ac:dyDescent="0.25">
      <c r="A17" s="82">
        <v>11</v>
      </c>
      <c r="B17" s="105" t="s">
        <v>116</v>
      </c>
      <c r="C17" s="105" t="s">
        <v>213</v>
      </c>
      <c r="D17" s="77"/>
      <c r="E17" s="111"/>
      <c r="F17" s="111"/>
      <c r="G17" s="316"/>
      <c r="H17" s="209"/>
      <c r="I17" s="120"/>
    </row>
    <row r="18" spans="1:9" s="1" customFormat="1" ht="85.2" customHeight="1" x14ac:dyDescent="0.25">
      <c r="A18" s="82">
        <v>12</v>
      </c>
      <c r="B18" s="105" t="s">
        <v>321</v>
      </c>
      <c r="C18" s="105" t="s">
        <v>461</v>
      </c>
      <c r="D18" s="77"/>
      <c r="E18" s="111"/>
      <c r="F18" s="111"/>
      <c r="G18" s="316"/>
      <c r="H18" s="120"/>
      <c r="I18" s="120"/>
    </row>
    <row r="19" spans="1:9" s="1" customFormat="1" ht="109.2" customHeight="1" x14ac:dyDescent="0.25">
      <c r="A19" s="82">
        <v>13</v>
      </c>
      <c r="B19" s="105" t="s">
        <v>92</v>
      </c>
      <c r="C19" s="105" t="s">
        <v>214</v>
      </c>
      <c r="D19" s="77"/>
      <c r="E19" s="111"/>
      <c r="F19" s="111"/>
      <c r="G19" s="316"/>
      <c r="H19" s="159"/>
      <c r="I19" s="120"/>
    </row>
    <row r="20" spans="1:9" s="1" customFormat="1" ht="115.95" customHeight="1" x14ac:dyDescent="0.25">
      <c r="A20" s="82">
        <v>14</v>
      </c>
      <c r="B20" s="110" t="s">
        <v>93</v>
      </c>
      <c r="C20" s="110" t="s">
        <v>215</v>
      </c>
      <c r="D20" s="77"/>
      <c r="E20" s="111"/>
      <c r="F20" s="111"/>
      <c r="G20" s="317"/>
      <c r="H20" s="120"/>
      <c r="I20" s="120"/>
    </row>
    <row r="21" spans="1:9" s="1" customFormat="1" ht="61.2" customHeight="1" x14ac:dyDescent="0.25">
      <c r="A21" s="82"/>
      <c r="B21" s="110" t="s">
        <v>216</v>
      </c>
      <c r="C21" s="110" t="s">
        <v>217</v>
      </c>
      <c r="D21" s="77"/>
      <c r="E21" s="111"/>
      <c r="F21" s="111"/>
      <c r="G21" s="317"/>
      <c r="H21" s="120"/>
      <c r="I21" s="120"/>
    </row>
    <row r="22" spans="1:9" s="1" customFormat="1" ht="64.2" customHeight="1" x14ac:dyDescent="0.25">
      <c r="A22" s="82"/>
      <c r="B22" s="110" t="s">
        <v>218</v>
      </c>
      <c r="C22" s="110" t="s">
        <v>219</v>
      </c>
      <c r="D22" s="77"/>
      <c r="E22" s="111"/>
      <c r="F22" s="111"/>
      <c r="G22" s="317"/>
      <c r="H22" s="120"/>
      <c r="I22" s="120"/>
    </row>
    <row r="23" spans="1:9" s="1" customFormat="1" ht="39" customHeight="1" x14ac:dyDescent="0.25">
      <c r="A23" s="82">
        <v>15</v>
      </c>
      <c r="B23" s="105" t="s">
        <v>117</v>
      </c>
      <c r="C23" s="105" t="s">
        <v>220</v>
      </c>
      <c r="D23" s="77"/>
      <c r="E23" s="111"/>
      <c r="F23" s="111"/>
      <c r="G23" s="317"/>
      <c r="H23" s="159"/>
      <c r="I23" s="120"/>
    </row>
    <row r="24" spans="1:9" s="1" customFormat="1" ht="66" customHeight="1" x14ac:dyDescent="0.25">
      <c r="A24" s="82">
        <v>16</v>
      </c>
      <c r="B24" s="105" t="s">
        <v>221</v>
      </c>
      <c r="C24" s="105" t="s">
        <v>328</v>
      </c>
      <c r="D24" s="77"/>
      <c r="E24" s="111"/>
      <c r="F24" s="111"/>
      <c r="G24" s="317"/>
      <c r="H24" s="159"/>
      <c r="I24" s="159"/>
    </row>
    <row r="25" spans="1:9" s="1" customFormat="1" ht="102.6" customHeight="1" x14ac:dyDescent="0.25">
      <c r="A25" s="82"/>
      <c r="B25" s="105" t="s">
        <v>53</v>
      </c>
      <c r="C25" s="105" t="s">
        <v>222</v>
      </c>
      <c r="D25" s="77"/>
      <c r="E25" s="111"/>
      <c r="F25" s="111"/>
      <c r="G25" s="317"/>
      <c r="H25" s="120"/>
      <c r="I25" s="120"/>
    </row>
    <row r="26" spans="1:9" s="1" customFormat="1" ht="59.4" customHeight="1" x14ac:dyDescent="0.25">
      <c r="A26" s="82"/>
      <c r="B26" s="105" t="s">
        <v>131</v>
      </c>
      <c r="C26" s="105" t="s">
        <v>223</v>
      </c>
      <c r="D26" s="77"/>
      <c r="E26" s="111"/>
      <c r="F26" s="111"/>
      <c r="G26" s="317"/>
      <c r="H26" s="120"/>
      <c r="I26" s="120"/>
    </row>
    <row r="27" spans="1:9" s="1" customFormat="1" ht="55.2" customHeight="1" x14ac:dyDescent="0.25">
      <c r="A27" s="82"/>
      <c r="B27" s="105" t="s">
        <v>132</v>
      </c>
      <c r="C27" s="105" t="s">
        <v>224</v>
      </c>
      <c r="D27" s="77"/>
      <c r="E27" s="111"/>
      <c r="F27" s="111"/>
      <c r="G27" s="317"/>
      <c r="H27" s="120"/>
      <c r="I27" s="120"/>
    </row>
    <row r="28" spans="1:9" s="94" customFormat="1" ht="14.85" customHeight="1" x14ac:dyDescent="0.3">
      <c r="A28" s="314" t="s">
        <v>47</v>
      </c>
      <c r="B28" s="315"/>
      <c r="C28" s="258"/>
      <c r="D28" s="148"/>
      <c r="E28" s="259">
        <f>COUNTIF(D29:D32,"Not Met")</f>
        <v>0</v>
      </c>
      <c r="F28" s="257"/>
      <c r="G28" s="256">
        <f>IF(E28,1,0)</f>
        <v>0</v>
      </c>
      <c r="H28" s="167"/>
      <c r="I28" s="167"/>
    </row>
    <row r="29" spans="1:9" s="1" customFormat="1" ht="97.2" customHeight="1" x14ac:dyDescent="0.25">
      <c r="A29" s="179">
        <v>17</v>
      </c>
      <c r="B29" s="181" t="s">
        <v>133</v>
      </c>
      <c r="C29" s="181" t="s">
        <v>446</v>
      </c>
      <c r="D29" s="77"/>
      <c r="E29" s="111"/>
      <c r="F29" s="111"/>
      <c r="G29" s="316"/>
      <c r="H29" s="120"/>
      <c r="I29" s="120"/>
    </row>
    <row r="30" spans="1:9" s="1" customFormat="1" ht="62.4" customHeight="1" x14ac:dyDescent="0.25">
      <c r="A30" s="82">
        <v>18</v>
      </c>
      <c r="B30" s="105" t="s">
        <v>134</v>
      </c>
      <c r="C30" s="105" t="s">
        <v>225</v>
      </c>
      <c r="D30" s="77"/>
      <c r="E30" s="111"/>
      <c r="F30" s="111"/>
      <c r="G30" s="316"/>
      <c r="H30" s="120"/>
      <c r="I30" s="120"/>
    </row>
    <row r="31" spans="1:9" s="1" customFormat="1" ht="48" customHeight="1" x14ac:dyDescent="0.25">
      <c r="A31" s="82">
        <v>19</v>
      </c>
      <c r="B31" s="105" t="s">
        <v>135</v>
      </c>
      <c r="C31" s="105" t="s">
        <v>226</v>
      </c>
      <c r="D31" s="77"/>
      <c r="E31" s="111"/>
      <c r="F31" s="111"/>
      <c r="G31" s="316"/>
      <c r="H31" s="120"/>
      <c r="I31" s="120"/>
    </row>
    <row r="32" spans="1:9" s="1" customFormat="1" ht="94.2" customHeight="1" x14ac:dyDescent="0.25">
      <c r="A32" s="82">
        <v>20</v>
      </c>
      <c r="B32" s="105" t="s">
        <v>136</v>
      </c>
      <c r="C32" s="105" t="s">
        <v>227</v>
      </c>
      <c r="D32" s="77"/>
      <c r="E32" s="111"/>
      <c r="F32" s="111"/>
      <c r="G32" s="316"/>
      <c r="H32" s="120"/>
      <c r="I32" s="120"/>
    </row>
    <row r="33" spans="1:9" s="94" customFormat="1" ht="16.95" customHeight="1" x14ac:dyDescent="0.3">
      <c r="A33" s="314" t="s">
        <v>48</v>
      </c>
      <c r="B33" s="315"/>
      <c r="C33" s="258"/>
      <c r="D33" s="148"/>
      <c r="E33" s="259">
        <f>COUNTIF(D34:D36,"Not Met")</f>
        <v>0</v>
      </c>
      <c r="F33" s="257"/>
      <c r="G33" s="256">
        <f>IF(E33,1,0)</f>
        <v>0</v>
      </c>
      <c r="H33" s="167"/>
      <c r="I33" s="167"/>
    </row>
    <row r="34" spans="1:9" s="1" customFormat="1" ht="41.7" customHeight="1" x14ac:dyDescent="0.25">
      <c r="A34" s="179">
        <v>21</v>
      </c>
      <c r="B34" s="181" t="s">
        <v>175</v>
      </c>
      <c r="C34" s="181" t="s">
        <v>228</v>
      </c>
      <c r="D34" s="77"/>
      <c r="E34" s="111"/>
      <c r="F34" s="111"/>
      <c r="G34" s="316"/>
      <c r="H34" s="120"/>
      <c r="I34" s="120"/>
    </row>
    <row r="35" spans="1:9" s="1" customFormat="1" ht="157.94999999999999" customHeight="1" x14ac:dyDescent="0.25">
      <c r="A35" s="82">
        <v>22</v>
      </c>
      <c r="B35" s="105" t="s">
        <v>322</v>
      </c>
      <c r="C35" s="105" t="s">
        <v>323</v>
      </c>
      <c r="D35" s="77"/>
      <c r="E35" s="111"/>
      <c r="F35" s="111"/>
      <c r="G35" s="316"/>
      <c r="H35" s="120"/>
      <c r="I35" s="120"/>
    </row>
    <row r="36" spans="1:9" s="1" customFormat="1" ht="108" customHeight="1" x14ac:dyDescent="0.25">
      <c r="A36" s="82">
        <v>23</v>
      </c>
      <c r="B36" s="105" t="s">
        <v>229</v>
      </c>
      <c r="C36" s="105" t="s">
        <v>230</v>
      </c>
      <c r="D36" s="77"/>
      <c r="E36" s="111"/>
      <c r="F36" s="111"/>
      <c r="G36" s="316"/>
      <c r="H36" s="120"/>
      <c r="I36" s="120"/>
    </row>
    <row r="37" spans="1:9" s="94" customFormat="1" ht="16.95" customHeight="1" x14ac:dyDescent="0.3">
      <c r="A37" s="314" t="s">
        <v>49</v>
      </c>
      <c r="B37" s="315"/>
      <c r="C37" s="258"/>
      <c r="D37" s="148"/>
      <c r="E37" s="259">
        <f>COUNTIF(D38:D40,"Not Met")</f>
        <v>0</v>
      </c>
      <c r="F37" s="257"/>
      <c r="G37" s="256">
        <f>IF(E37,1,0)</f>
        <v>0</v>
      </c>
      <c r="H37" s="167"/>
      <c r="I37" s="167"/>
    </row>
    <row r="38" spans="1:9" s="1" customFormat="1" ht="160.94999999999999" customHeight="1" x14ac:dyDescent="0.25">
      <c r="A38" s="179">
        <v>24</v>
      </c>
      <c r="B38" s="181" t="s">
        <v>231</v>
      </c>
      <c r="C38" s="181" t="s">
        <v>324</v>
      </c>
      <c r="D38" s="77"/>
      <c r="E38" s="111"/>
      <c r="F38" s="111"/>
      <c r="G38" s="316"/>
      <c r="H38" s="120"/>
      <c r="I38" s="120"/>
    </row>
    <row r="39" spans="1:9" s="1" customFormat="1" ht="79.95" customHeight="1" x14ac:dyDescent="0.25">
      <c r="A39" s="82">
        <v>25</v>
      </c>
      <c r="B39" s="105" t="s">
        <v>232</v>
      </c>
      <c r="C39" s="105" t="s">
        <v>325</v>
      </c>
      <c r="D39" s="77"/>
      <c r="E39" s="111"/>
      <c r="F39" s="111"/>
      <c r="G39" s="316"/>
      <c r="H39" s="120"/>
      <c r="I39" s="120"/>
    </row>
    <row r="40" spans="1:9" s="1" customFormat="1" ht="159.6" customHeight="1" x14ac:dyDescent="0.25">
      <c r="A40" s="82">
        <v>26</v>
      </c>
      <c r="B40" s="105" t="s">
        <v>137</v>
      </c>
      <c r="C40" s="105" t="s">
        <v>233</v>
      </c>
      <c r="D40" s="77"/>
      <c r="E40" s="111"/>
      <c r="F40" s="111"/>
      <c r="G40" s="316"/>
      <c r="H40" s="120"/>
      <c r="I40" s="120"/>
    </row>
    <row r="41" spans="1:9" s="94" customFormat="1" ht="14.85" customHeight="1" x14ac:dyDescent="0.3">
      <c r="A41" s="314" t="s">
        <v>43</v>
      </c>
      <c r="B41" s="315"/>
      <c r="C41" s="258"/>
      <c r="D41" s="148"/>
      <c r="E41" s="259">
        <f>COUNTIF(D42:D44,"Not Met")</f>
        <v>0</v>
      </c>
      <c r="F41" s="257"/>
      <c r="G41" s="259">
        <f>IF(E41,1,0)</f>
        <v>0</v>
      </c>
      <c r="H41" s="167"/>
      <c r="I41" s="167"/>
    </row>
    <row r="42" spans="1:9" s="1" customFormat="1" ht="26.4" customHeight="1" x14ac:dyDescent="0.25">
      <c r="A42" s="179">
        <v>27</v>
      </c>
      <c r="B42" s="181" t="s">
        <v>234</v>
      </c>
      <c r="C42" s="181"/>
      <c r="D42" s="77"/>
      <c r="E42" s="111"/>
      <c r="F42" s="111"/>
      <c r="G42" s="243"/>
      <c r="H42" s="120"/>
      <c r="I42" s="120"/>
    </row>
    <row r="43" spans="1:9" s="1" customFormat="1" ht="43.2" customHeight="1" x14ac:dyDescent="0.25">
      <c r="A43" s="179">
        <v>28</v>
      </c>
      <c r="B43" s="181" t="s">
        <v>176</v>
      </c>
      <c r="C43" s="181" t="s">
        <v>326</v>
      </c>
      <c r="D43" s="77"/>
      <c r="E43" s="111"/>
      <c r="F43" s="111"/>
      <c r="G43" s="243"/>
      <c r="H43" s="120"/>
      <c r="I43" s="120"/>
    </row>
    <row r="44" spans="1:9" s="1" customFormat="1" ht="26.4" customHeight="1" x14ac:dyDescent="0.25">
      <c r="A44" s="82">
        <v>29</v>
      </c>
      <c r="B44" s="105" t="s">
        <v>235</v>
      </c>
      <c r="C44" s="105" t="s">
        <v>236</v>
      </c>
      <c r="D44" s="77"/>
      <c r="E44" s="111"/>
      <c r="F44" s="111"/>
      <c r="G44" s="243"/>
      <c r="H44" s="120"/>
      <c r="I44" s="120"/>
    </row>
    <row r="45" spans="1:9" s="94" customFormat="1" ht="14.85" customHeight="1" x14ac:dyDescent="0.3">
      <c r="A45" s="314" t="s">
        <v>50</v>
      </c>
      <c r="B45" s="315"/>
      <c r="C45" s="258"/>
      <c r="D45" s="148"/>
      <c r="E45" s="259">
        <f>COUNTIF(D46:D46,"Not Met")</f>
        <v>0</v>
      </c>
      <c r="F45" s="257"/>
      <c r="G45" s="256">
        <f>IF(E45,1,0)</f>
        <v>0</v>
      </c>
      <c r="H45" s="167"/>
      <c r="I45" s="167"/>
    </row>
    <row r="46" spans="1:9" s="1" customFormat="1" ht="63.6" customHeight="1" x14ac:dyDescent="0.25">
      <c r="A46" s="179">
        <v>30</v>
      </c>
      <c r="B46" s="180" t="s">
        <v>90</v>
      </c>
      <c r="C46" s="180" t="s">
        <v>237</v>
      </c>
      <c r="D46" s="91"/>
      <c r="E46" s="115"/>
      <c r="F46" s="115"/>
      <c r="G46" s="116"/>
      <c r="H46" s="128"/>
      <c r="I46" s="128"/>
    </row>
    <row r="47" spans="1:9" s="94" customFormat="1" ht="15.6" x14ac:dyDescent="0.3">
      <c r="A47" s="260" t="s">
        <v>2</v>
      </c>
      <c r="B47" s="261"/>
      <c r="C47" s="262"/>
      <c r="D47" s="148"/>
      <c r="E47" s="257"/>
      <c r="F47" s="257"/>
      <c r="G47" s="256">
        <f>SUM(G45,G41,G37,G33,G28,G14,G2)</f>
        <v>0</v>
      </c>
      <c r="H47" s="167"/>
      <c r="I47" s="167"/>
    </row>
    <row r="48" spans="1:9" x14ac:dyDescent="0.25">
      <c r="D48" s="43"/>
      <c r="E48" s="39"/>
      <c r="F48" s="39"/>
      <c r="G48" s="40"/>
      <c r="H48" s="172"/>
      <c r="I48" s="172"/>
    </row>
    <row r="49" spans="4:9" x14ac:dyDescent="0.25">
      <c r="D49" s="43"/>
      <c r="E49" s="39"/>
      <c r="F49" s="39"/>
      <c r="G49" s="40"/>
      <c r="H49" s="172"/>
      <c r="I49" s="172"/>
    </row>
    <row r="50" spans="4:9" x14ac:dyDescent="0.25">
      <c r="D50" s="43"/>
      <c r="E50" s="39"/>
      <c r="F50" s="39"/>
      <c r="G50" s="40"/>
      <c r="H50" s="172"/>
      <c r="I50" s="172"/>
    </row>
    <row r="51" spans="4:9" x14ac:dyDescent="0.25">
      <c r="D51" s="43"/>
      <c r="E51" s="39"/>
      <c r="F51" s="39"/>
      <c r="G51" s="40"/>
      <c r="H51" s="172"/>
      <c r="I51" s="172"/>
    </row>
    <row r="52" spans="4:9" x14ac:dyDescent="0.25">
      <c r="D52" s="43"/>
      <c r="E52" s="39"/>
      <c r="F52" s="39"/>
      <c r="G52" s="40"/>
      <c r="H52" s="172"/>
      <c r="I52" s="172"/>
    </row>
    <row r="53" spans="4:9" x14ac:dyDescent="0.25">
      <c r="D53" s="43"/>
      <c r="E53" s="39"/>
      <c r="F53" s="39"/>
      <c r="G53" s="40"/>
      <c r="H53" s="172"/>
      <c r="I53" s="172"/>
    </row>
    <row r="54" spans="4:9" x14ac:dyDescent="0.25">
      <c r="D54" s="43"/>
      <c r="E54" s="39"/>
      <c r="F54" s="39"/>
      <c r="G54" s="40"/>
      <c r="H54" s="172"/>
      <c r="I54" s="172"/>
    </row>
    <row r="55" spans="4:9" x14ac:dyDescent="0.25">
      <c r="D55" s="43"/>
      <c r="E55" s="39"/>
      <c r="F55" s="39"/>
      <c r="G55" s="40"/>
      <c r="H55" s="172"/>
      <c r="I55" s="172"/>
    </row>
    <row r="56" spans="4:9" x14ac:dyDescent="0.25">
      <c r="D56" s="43"/>
      <c r="E56" s="39"/>
      <c r="F56" s="39"/>
      <c r="G56" s="40"/>
      <c r="H56" s="172"/>
      <c r="I56" s="172"/>
    </row>
    <row r="57" spans="4:9" x14ac:dyDescent="0.25">
      <c r="D57" s="43"/>
      <c r="E57" s="39"/>
      <c r="F57" s="39"/>
      <c r="G57" s="40"/>
      <c r="H57" s="172"/>
      <c r="I57" s="172"/>
    </row>
    <row r="58" spans="4:9" x14ac:dyDescent="0.25">
      <c r="D58" s="43"/>
      <c r="E58" s="39"/>
      <c r="F58" s="39"/>
      <c r="G58" s="40"/>
      <c r="H58" s="172"/>
      <c r="I58" s="172"/>
    </row>
    <row r="59" spans="4:9" x14ac:dyDescent="0.25">
      <c r="D59" s="43"/>
      <c r="E59" s="39"/>
      <c r="F59" s="39"/>
      <c r="G59" s="40"/>
      <c r="H59" s="172"/>
      <c r="I59" s="172"/>
    </row>
    <row r="60" spans="4:9" x14ac:dyDescent="0.25">
      <c r="D60" s="43"/>
      <c r="E60" s="39"/>
      <c r="F60" s="39"/>
      <c r="G60" s="40"/>
      <c r="H60" s="172"/>
      <c r="I60" s="172"/>
    </row>
    <row r="61" spans="4:9" x14ac:dyDescent="0.25">
      <c r="D61" s="43"/>
      <c r="E61" s="39"/>
      <c r="F61" s="39"/>
      <c r="G61" s="40"/>
      <c r="H61" s="172"/>
      <c r="I61" s="172"/>
    </row>
    <row r="62" spans="4:9" x14ac:dyDescent="0.25">
      <c r="D62" s="43"/>
      <c r="E62" s="39"/>
      <c r="F62" s="39"/>
      <c r="G62" s="40"/>
      <c r="H62" s="172"/>
      <c r="I62" s="172"/>
    </row>
    <row r="63" spans="4:9" x14ac:dyDescent="0.25">
      <c r="D63" s="43"/>
      <c r="E63" s="39"/>
      <c r="F63" s="39"/>
      <c r="G63" s="40"/>
      <c r="H63" s="172"/>
      <c r="I63" s="172"/>
    </row>
    <row r="64" spans="4:9" x14ac:dyDescent="0.25">
      <c r="D64" s="43"/>
      <c r="E64" s="39"/>
      <c r="F64" s="39"/>
      <c r="G64" s="40"/>
      <c r="H64" s="172"/>
      <c r="I64" s="172"/>
    </row>
    <row r="65" spans="4:9" x14ac:dyDescent="0.25">
      <c r="D65" s="43"/>
      <c r="E65" s="39"/>
      <c r="F65" s="39"/>
      <c r="G65" s="40"/>
      <c r="H65" s="172"/>
      <c r="I65" s="172"/>
    </row>
    <row r="66" spans="4:9" x14ac:dyDescent="0.25">
      <c r="D66" s="43"/>
      <c r="E66" s="39"/>
      <c r="F66" s="39"/>
      <c r="G66" s="40"/>
      <c r="H66" s="172"/>
      <c r="I66" s="172"/>
    </row>
    <row r="67" spans="4:9" x14ac:dyDescent="0.25">
      <c r="D67" s="43"/>
      <c r="E67" s="39"/>
      <c r="F67" s="39"/>
      <c r="G67" s="40"/>
      <c r="H67" s="172"/>
      <c r="I67" s="172"/>
    </row>
    <row r="68" spans="4:9" x14ac:dyDescent="0.25">
      <c r="D68" s="43"/>
      <c r="E68" s="39"/>
      <c r="F68" s="39"/>
      <c r="G68" s="40"/>
      <c r="H68" s="172"/>
      <c r="I68" s="172"/>
    </row>
    <row r="69" spans="4:9" x14ac:dyDescent="0.25">
      <c r="D69" s="43"/>
      <c r="E69" s="39"/>
      <c r="F69" s="39"/>
      <c r="G69" s="40"/>
      <c r="H69" s="172"/>
      <c r="I69" s="172"/>
    </row>
    <row r="70" spans="4:9" x14ac:dyDescent="0.25">
      <c r="D70" s="43"/>
      <c r="E70" s="39"/>
      <c r="F70" s="39"/>
      <c r="G70" s="40"/>
      <c r="H70" s="172"/>
      <c r="I70" s="172"/>
    </row>
    <row r="71" spans="4:9" x14ac:dyDescent="0.25">
      <c r="D71" s="43"/>
      <c r="E71" s="39"/>
      <c r="F71" s="39"/>
      <c r="G71" s="40"/>
      <c r="H71" s="172"/>
      <c r="I71" s="172"/>
    </row>
    <row r="72" spans="4:9" x14ac:dyDescent="0.25">
      <c r="D72" s="43"/>
      <c r="E72" s="39"/>
      <c r="F72" s="39"/>
      <c r="G72" s="40"/>
      <c r="H72" s="172"/>
      <c r="I72" s="172"/>
    </row>
    <row r="73" spans="4:9" x14ac:dyDescent="0.25">
      <c r="D73" s="43"/>
      <c r="E73" s="39"/>
      <c r="F73" s="39"/>
      <c r="G73" s="40"/>
      <c r="H73" s="172"/>
      <c r="I73" s="172"/>
    </row>
    <row r="74" spans="4:9" x14ac:dyDescent="0.25">
      <c r="D74" s="43"/>
      <c r="E74" s="39"/>
      <c r="F74" s="39"/>
      <c r="G74" s="40"/>
      <c r="H74" s="172"/>
      <c r="I74" s="172"/>
    </row>
    <row r="75" spans="4:9" x14ac:dyDescent="0.25">
      <c r="D75" s="43"/>
      <c r="E75" s="39"/>
      <c r="F75" s="39"/>
      <c r="G75" s="40"/>
      <c r="H75" s="172"/>
      <c r="I75" s="172"/>
    </row>
    <row r="76" spans="4:9" x14ac:dyDescent="0.25">
      <c r="D76" s="43"/>
      <c r="E76" s="39"/>
      <c r="F76" s="39"/>
      <c r="G76" s="40"/>
      <c r="H76" s="172"/>
      <c r="I76" s="172"/>
    </row>
    <row r="77" spans="4:9" x14ac:dyDescent="0.25">
      <c r="D77" s="43"/>
      <c r="E77" s="39"/>
      <c r="F77" s="39"/>
      <c r="G77" s="40"/>
      <c r="H77" s="172"/>
      <c r="I77" s="172"/>
    </row>
    <row r="78" spans="4:9" x14ac:dyDescent="0.25">
      <c r="D78" s="43"/>
      <c r="E78" s="39"/>
      <c r="F78" s="39"/>
      <c r="G78" s="40"/>
      <c r="H78" s="172"/>
      <c r="I78" s="172"/>
    </row>
    <row r="79" spans="4:9" x14ac:dyDescent="0.25">
      <c r="D79" s="43"/>
      <c r="E79" s="39"/>
      <c r="F79" s="39"/>
      <c r="G79" s="40"/>
      <c r="H79" s="172"/>
      <c r="I79" s="172"/>
    </row>
    <row r="80" spans="4:9" x14ac:dyDescent="0.25">
      <c r="D80" s="43"/>
      <c r="E80" s="39"/>
      <c r="F80" s="39"/>
      <c r="G80" s="40"/>
      <c r="H80" s="172"/>
      <c r="I80" s="172"/>
    </row>
    <row r="81" spans="4:9" x14ac:dyDescent="0.25">
      <c r="D81" s="43"/>
      <c r="E81" s="39"/>
      <c r="F81" s="39"/>
      <c r="G81" s="40"/>
      <c r="H81" s="172"/>
      <c r="I81" s="172"/>
    </row>
    <row r="82" spans="4:9" x14ac:dyDescent="0.25">
      <c r="D82" s="43"/>
      <c r="E82" s="39"/>
      <c r="F82" s="39"/>
      <c r="G82" s="40"/>
      <c r="H82" s="172"/>
      <c r="I82" s="172"/>
    </row>
    <row r="83" spans="4:9" x14ac:dyDescent="0.25">
      <c r="D83" s="43"/>
      <c r="E83" s="39"/>
      <c r="F83" s="39"/>
      <c r="G83" s="40"/>
      <c r="H83" s="172"/>
      <c r="I83" s="172"/>
    </row>
    <row r="84" spans="4:9" x14ac:dyDescent="0.25">
      <c r="D84" s="43"/>
      <c r="E84" s="39"/>
      <c r="F84" s="39"/>
      <c r="G84" s="40"/>
      <c r="H84" s="172"/>
      <c r="I84" s="172"/>
    </row>
    <row r="85" spans="4:9" x14ac:dyDescent="0.25">
      <c r="D85" s="43"/>
      <c r="E85" s="39"/>
      <c r="F85" s="39"/>
      <c r="G85" s="40"/>
      <c r="H85" s="172"/>
      <c r="I85" s="172"/>
    </row>
    <row r="86" spans="4:9" x14ac:dyDescent="0.25">
      <c r="D86" s="43"/>
      <c r="E86" s="39"/>
      <c r="F86" s="39"/>
      <c r="G86" s="40"/>
      <c r="H86" s="172"/>
      <c r="I86" s="172"/>
    </row>
    <row r="87" spans="4:9" x14ac:dyDescent="0.25">
      <c r="D87" s="43"/>
      <c r="E87" s="39"/>
      <c r="F87" s="39"/>
      <c r="G87" s="40"/>
      <c r="H87" s="172"/>
      <c r="I87" s="172"/>
    </row>
    <row r="88" spans="4:9" x14ac:dyDescent="0.25">
      <c r="D88" s="43"/>
      <c r="E88" s="39"/>
      <c r="F88" s="39"/>
      <c r="G88" s="40"/>
      <c r="H88" s="172"/>
      <c r="I88" s="172"/>
    </row>
    <row r="89" spans="4:9" x14ac:dyDescent="0.25">
      <c r="D89" s="43"/>
      <c r="E89" s="39"/>
      <c r="F89" s="39"/>
      <c r="G89" s="40"/>
      <c r="H89" s="172"/>
      <c r="I89" s="172"/>
    </row>
    <row r="90" spans="4:9" x14ac:dyDescent="0.25">
      <c r="D90" s="43"/>
      <c r="E90" s="39"/>
      <c r="F90" s="39"/>
      <c r="G90" s="40"/>
      <c r="H90" s="172"/>
      <c r="I90" s="172"/>
    </row>
    <row r="91" spans="4:9" x14ac:dyDescent="0.25">
      <c r="D91" s="43"/>
      <c r="E91" s="39"/>
      <c r="F91" s="39"/>
      <c r="G91" s="40"/>
      <c r="H91" s="172"/>
      <c r="I91" s="172"/>
    </row>
    <row r="92" spans="4:9" x14ac:dyDescent="0.25">
      <c r="D92" s="43"/>
      <c r="E92" s="39"/>
      <c r="F92" s="39"/>
      <c r="G92" s="40"/>
      <c r="H92" s="172"/>
      <c r="I92" s="172"/>
    </row>
    <row r="93" spans="4:9" x14ac:dyDescent="0.25">
      <c r="D93" s="43"/>
      <c r="E93" s="39"/>
      <c r="F93" s="39"/>
      <c r="G93" s="40"/>
      <c r="H93" s="172"/>
      <c r="I93" s="172"/>
    </row>
    <row r="94" spans="4:9" x14ac:dyDescent="0.25">
      <c r="D94" s="43"/>
      <c r="E94" s="39"/>
      <c r="F94" s="39"/>
      <c r="G94" s="40"/>
      <c r="H94" s="172"/>
      <c r="I94" s="172"/>
    </row>
    <row r="95" spans="4:9" x14ac:dyDescent="0.25">
      <c r="D95" s="43"/>
      <c r="E95" s="39"/>
      <c r="F95" s="39"/>
      <c r="G95" s="40"/>
      <c r="H95" s="172"/>
      <c r="I95" s="172"/>
    </row>
    <row r="96" spans="4:9" x14ac:dyDescent="0.25">
      <c r="D96" s="43"/>
      <c r="E96" s="39"/>
      <c r="F96" s="39"/>
      <c r="G96" s="40"/>
      <c r="H96" s="172"/>
      <c r="I96" s="172"/>
    </row>
    <row r="97" spans="4:9" x14ac:dyDescent="0.25">
      <c r="D97" s="43"/>
      <c r="E97" s="39"/>
      <c r="F97" s="39"/>
      <c r="G97" s="40"/>
      <c r="H97" s="172"/>
      <c r="I97" s="172"/>
    </row>
    <row r="98" spans="4:9" x14ac:dyDescent="0.25">
      <c r="D98" s="43"/>
      <c r="E98" s="39"/>
      <c r="F98" s="39"/>
      <c r="G98" s="40"/>
      <c r="H98" s="172"/>
      <c r="I98" s="172"/>
    </row>
    <row r="99" spans="4:9" x14ac:dyDescent="0.25">
      <c r="D99" s="43"/>
      <c r="E99" s="39"/>
      <c r="F99" s="39"/>
      <c r="G99" s="40"/>
      <c r="H99" s="172"/>
      <c r="I99" s="172"/>
    </row>
    <row r="100" spans="4:9" x14ac:dyDescent="0.25">
      <c r="D100" s="43"/>
      <c r="E100" s="39"/>
      <c r="F100" s="39"/>
      <c r="G100" s="40"/>
      <c r="H100" s="172"/>
      <c r="I100" s="172"/>
    </row>
    <row r="101" spans="4:9" x14ac:dyDescent="0.25">
      <c r="D101" s="43"/>
      <c r="E101" s="39"/>
      <c r="F101" s="39"/>
      <c r="G101" s="40"/>
      <c r="H101" s="172"/>
      <c r="I101" s="172"/>
    </row>
    <row r="102" spans="4:9" x14ac:dyDescent="0.25">
      <c r="D102" s="43"/>
      <c r="E102" s="39"/>
      <c r="F102" s="39"/>
      <c r="G102" s="40"/>
      <c r="H102" s="172"/>
      <c r="I102" s="172"/>
    </row>
    <row r="103" spans="4:9" x14ac:dyDescent="0.25">
      <c r="D103" s="43"/>
      <c r="E103" s="39"/>
      <c r="F103" s="39"/>
      <c r="G103" s="40"/>
      <c r="H103" s="172"/>
      <c r="I103" s="172"/>
    </row>
    <row r="104" spans="4:9" x14ac:dyDescent="0.25">
      <c r="D104" s="43"/>
      <c r="E104" s="39"/>
      <c r="F104" s="39"/>
      <c r="G104" s="40"/>
      <c r="H104" s="172"/>
      <c r="I104" s="172"/>
    </row>
    <row r="105" spans="4:9" x14ac:dyDescent="0.25">
      <c r="D105" s="43"/>
      <c r="E105" s="39"/>
      <c r="F105" s="39"/>
      <c r="G105" s="40"/>
      <c r="H105" s="172"/>
      <c r="I105" s="172"/>
    </row>
    <row r="106" spans="4:9" x14ac:dyDescent="0.25">
      <c r="D106" s="43"/>
      <c r="E106" s="39"/>
      <c r="F106" s="39"/>
      <c r="G106" s="40"/>
      <c r="H106" s="172"/>
      <c r="I106" s="172"/>
    </row>
    <row r="107" spans="4:9" x14ac:dyDescent="0.25">
      <c r="D107" s="43"/>
      <c r="E107" s="39"/>
      <c r="F107" s="39"/>
      <c r="G107" s="40"/>
      <c r="H107" s="172"/>
      <c r="I107" s="172"/>
    </row>
    <row r="108" spans="4:9" x14ac:dyDescent="0.25">
      <c r="D108" s="43"/>
      <c r="E108" s="39"/>
      <c r="F108" s="39"/>
      <c r="G108" s="40"/>
      <c r="H108" s="172"/>
      <c r="I108" s="172"/>
    </row>
    <row r="109" spans="4:9" x14ac:dyDescent="0.25">
      <c r="D109" s="43"/>
      <c r="E109" s="39"/>
      <c r="F109" s="39"/>
      <c r="G109" s="40"/>
      <c r="H109" s="172"/>
      <c r="I109" s="172"/>
    </row>
    <row r="110" spans="4:9" x14ac:dyDescent="0.25">
      <c r="D110" s="43"/>
      <c r="E110" s="39"/>
      <c r="F110" s="39"/>
      <c r="G110" s="40"/>
      <c r="H110" s="172"/>
      <c r="I110" s="172"/>
    </row>
    <row r="111" spans="4:9" x14ac:dyDescent="0.25">
      <c r="D111" s="43"/>
      <c r="E111" s="39"/>
      <c r="F111" s="39"/>
      <c r="G111" s="40"/>
      <c r="H111" s="172"/>
      <c r="I111" s="172"/>
    </row>
    <row r="112" spans="4:9" x14ac:dyDescent="0.25">
      <c r="D112" s="43"/>
      <c r="E112" s="39"/>
      <c r="F112" s="39"/>
      <c r="G112" s="40"/>
      <c r="H112" s="172"/>
      <c r="I112" s="172"/>
    </row>
    <row r="113" spans="4:9" x14ac:dyDescent="0.25">
      <c r="D113" s="43"/>
      <c r="E113" s="39"/>
      <c r="F113" s="39"/>
      <c r="G113" s="40"/>
      <c r="H113" s="172"/>
      <c r="I113" s="172"/>
    </row>
    <row r="114" spans="4:9" x14ac:dyDescent="0.25">
      <c r="D114" s="43"/>
      <c r="E114" s="39"/>
      <c r="F114" s="39"/>
      <c r="G114" s="40"/>
      <c r="H114" s="172"/>
      <c r="I114" s="172"/>
    </row>
    <row r="115" spans="4:9" x14ac:dyDescent="0.25">
      <c r="D115" s="43"/>
      <c r="E115" s="39"/>
      <c r="F115" s="39"/>
      <c r="G115" s="40"/>
      <c r="H115" s="172"/>
      <c r="I115" s="172"/>
    </row>
    <row r="116" spans="4:9" x14ac:dyDescent="0.25">
      <c r="D116" s="43"/>
      <c r="E116" s="39"/>
      <c r="F116" s="39"/>
      <c r="G116" s="40"/>
      <c r="H116" s="172"/>
      <c r="I116" s="172"/>
    </row>
  </sheetData>
  <sheetProtection formatRows="0" selectLockedCells="1"/>
  <mergeCells count="14">
    <mergeCell ref="A1:B1"/>
    <mergeCell ref="A2:B2"/>
    <mergeCell ref="G3:G13"/>
    <mergeCell ref="B15:I15"/>
    <mergeCell ref="A14:D14"/>
    <mergeCell ref="A41:B41"/>
    <mergeCell ref="A45:B45"/>
    <mergeCell ref="G34:G36"/>
    <mergeCell ref="G38:G40"/>
    <mergeCell ref="G16:G27"/>
    <mergeCell ref="G29:G32"/>
    <mergeCell ref="A28:B28"/>
    <mergeCell ref="A33:B33"/>
    <mergeCell ref="A37:B37"/>
  </mergeCells>
  <phoneticPr fontId="2" type="noConversion"/>
  <dataValidations xWindow="357" yWindow="130" count="1">
    <dataValidation type="list" allowBlank="1" showInputMessage="1" showErrorMessage="1" sqref="D12:D13 D16:D27 D29:D32 D34:D36 D38:D40 D42:D44 D46 D3:D10" xr:uid="{85B3DFD0-0122-4F5A-B790-63922667F540}">
      <formula1>"Met, N/A, Not Met"</formula1>
    </dataValidation>
  </dataValidations>
  <printOptions horizontalCentered="1"/>
  <pageMargins left="0.5" right="0.25" top="0.5" bottom="0.5" header="0.5" footer="0.25"/>
  <pageSetup scale="58" fitToHeight="0" orientation="landscape" horizontalDpi="300" verticalDpi="300" r:id="rId1"/>
  <headerFooter alignWithMargins="0">
    <oddFooter>&amp;L&amp;F&amp;C&amp;D&amp;R&amp;A</oddFooter>
  </headerFooter>
  <rowBreaks count="1" manualBreakCount="1">
    <brk id="3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K15"/>
  <sheetViews>
    <sheetView showGridLines="0" zoomScale="120" zoomScaleNormal="120" zoomScaleSheetLayoutView="100" workbookViewId="0">
      <pane ySplit="2" topLeftCell="A7" activePane="bottomLeft" state="frozen"/>
      <selection activeCell="G25" sqref="G25"/>
      <selection pane="bottomLeft" activeCell="C6" sqref="C6"/>
    </sheetView>
  </sheetViews>
  <sheetFormatPr defaultColWidth="9.109375" defaultRowHeight="13.2" x14ac:dyDescent="0.25"/>
  <cols>
    <col min="1" max="1" width="3.44140625" style="175" customWidth="1"/>
    <col min="2" max="2" width="49.109375" style="49" customWidth="1"/>
    <col min="3" max="3" width="53.88671875" style="49" customWidth="1"/>
    <col min="4" max="4" width="11.109375" style="53" customWidth="1"/>
    <col min="5" max="5" width="12.44140625" style="54" hidden="1" customWidth="1"/>
    <col min="6" max="6" width="13.109375" style="54" hidden="1" customWidth="1"/>
    <col min="7" max="7" width="7" style="51" customWidth="1"/>
    <col min="8" max="8" width="30.6640625" style="172" customWidth="1"/>
    <col min="9" max="9" width="26.88671875" style="172" customWidth="1"/>
    <col min="10" max="10" width="6.6640625" style="41" customWidth="1"/>
    <col min="11" max="11" width="27.109375" style="41" customWidth="1"/>
    <col min="12" max="16384" width="9.109375" style="41"/>
  </cols>
  <sheetData>
    <row r="1" spans="1:11" s="48" customFormat="1" ht="32.25" customHeight="1" x14ac:dyDescent="0.3">
      <c r="A1" s="318" t="s">
        <v>285</v>
      </c>
      <c r="B1" s="318"/>
      <c r="C1" s="242" t="s">
        <v>205</v>
      </c>
      <c r="D1" s="242" t="s">
        <v>39</v>
      </c>
      <c r="E1" s="107"/>
      <c r="F1" s="107"/>
      <c r="G1" s="242" t="s">
        <v>4</v>
      </c>
      <c r="H1" s="242" t="s">
        <v>282</v>
      </c>
      <c r="I1" s="242" t="s">
        <v>283</v>
      </c>
    </row>
    <row r="2" spans="1:11" s="103" customFormat="1" ht="15.6" x14ac:dyDescent="0.3">
      <c r="A2" s="327" t="s">
        <v>79</v>
      </c>
      <c r="B2" s="327"/>
      <c r="C2" s="210"/>
      <c r="D2" s="265"/>
      <c r="E2" s="256">
        <f>COUNTIF(D3:D4,"Not Met")</f>
        <v>0</v>
      </c>
      <c r="F2" s="266"/>
      <c r="G2" s="256">
        <f>IF(E2,1,0)</f>
        <v>0</v>
      </c>
      <c r="H2" s="165"/>
      <c r="I2" s="165"/>
    </row>
    <row r="3" spans="1:11" ht="66" customHeight="1" x14ac:dyDescent="0.25">
      <c r="A3" s="87">
        <v>1</v>
      </c>
      <c r="B3" s="83" t="s">
        <v>94</v>
      </c>
      <c r="C3" s="83" t="s">
        <v>329</v>
      </c>
      <c r="D3" s="77"/>
      <c r="E3" s="118"/>
      <c r="F3" s="118"/>
      <c r="G3" s="326"/>
      <c r="H3" s="263"/>
      <c r="I3" s="120"/>
      <c r="K3" s="1"/>
    </row>
    <row r="4" spans="1:11" ht="99" customHeight="1" x14ac:dyDescent="0.25">
      <c r="A4" s="87">
        <v>2</v>
      </c>
      <c r="B4" s="83" t="s">
        <v>97</v>
      </c>
      <c r="C4" s="83" t="s">
        <v>330</v>
      </c>
      <c r="D4" s="77"/>
      <c r="E4" s="245"/>
      <c r="F4" s="245"/>
      <c r="G4" s="326"/>
      <c r="H4" s="120"/>
      <c r="I4" s="237"/>
    </row>
    <row r="5" spans="1:11" s="103" customFormat="1" ht="15.6" x14ac:dyDescent="0.3">
      <c r="A5" s="327" t="s">
        <v>82</v>
      </c>
      <c r="B5" s="327"/>
      <c r="C5" s="210"/>
      <c r="D5" s="148"/>
      <c r="E5" s="256">
        <f>COUNTIF(D6:D7,"Not Met")</f>
        <v>0</v>
      </c>
      <c r="F5" s="256"/>
      <c r="G5" s="256">
        <f>IF(E5,1,0)</f>
        <v>0</v>
      </c>
      <c r="H5" s="165"/>
      <c r="I5" s="165"/>
    </row>
    <row r="6" spans="1:11" ht="126" customHeight="1" x14ac:dyDescent="0.25">
      <c r="A6" s="87">
        <v>3</v>
      </c>
      <c r="B6" s="83" t="s">
        <v>83</v>
      </c>
      <c r="C6" s="83" t="s">
        <v>457</v>
      </c>
      <c r="D6" s="77"/>
      <c r="E6" s="119"/>
      <c r="F6" s="119"/>
      <c r="G6" s="328"/>
      <c r="H6" s="159"/>
      <c r="I6" s="120"/>
    </row>
    <row r="7" spans="1:11" ht="106.95" customHeight="1" x14ac:dyDescent="0.25">
      <c r="A7" s="87">
        <v>4</v>
      </c>
      <c r="B7" s="83" t="s">
        <v>238</v>
      </c>
      <c r="C7" s="83" t="s">
        <v>239</v>
      </c>
      <c r="D7" s="77"/>
      <c r="E7" s="119"/>
      <c r="F7" s="119"/>
      <c r="G7" s="328"/>
      <c r="H7" s="120"/>
      <c r="I7" s="120"/>
    </row>
    <row r="8" spans="1:11" s="103" customFormat="1" ht="15.6" x14ac:dyDescent="0.3">
      <c r="A8" s="327" t="s">
        <v>80</v>
      </c>
      <c r="B8" s="327"/>
      <c r="C8" s="210"/>
      <c r="D8" s="148"/>
      <c r="E8" s="256">
        <f>COUNTIF(D9:D10,"Not Met")</f>
        <v>0</v>
      </c>
      <c r="F8" s="256"/>
      <c r="G8" s="256">
        <f>IF(E8,1,0)</f>
        <v>0</v>
      </c>
      <c r="H8" s="165"/>
      <c r="I8" s="165"/>
    </row>
    <row r="9" spans="1:11" ht="85.95" customHeight="1" x14ac:dyDescent="0.25">
      <c r="A9" s="87">
        <v>5</v>
      </c>
      <c r="B9" s="83" t="s">
        <v>96</v>
      </c>
      <c r="C9" s="83" t="s">
        <v>332</v>
      </c>
      <c r="D9" s="77"/>
      <c r="E9" s="119"/>
      <c r="F9" s="119"/>
      <c r="G9" s="328"/>
      <c r="H9" s="159"/>
      <c r="I9" s="120"/>
    </row>
    <row r="10" spans="1:11" ht="31.95" customHeight="1" x14ac:dyDescent="0.25">
      <c r="A10" s="87">
        <v>6</v>
      </c>
      <c r="B10" s="83" t="s">
        <v>95</v>
      </c>
      <c r="C10" s="83"/>
      <c r="D10" s="77"/>
      <c r="E10" s="119"/>
      <c r="F10" s="119"/>
      <c r="G10" s="328"/>
      <c r="H10" s="120"/>
      <c r="I10" s="120"/>
    </row>
    <row r="11" spans="1:11" s="103" customFormat="1" ht="15.6" x14ac:dyDescent="0.3">
      <c r="A11" s="327" t="s">
        <v>81</v>
      </c>
      <c r="B11" s="327"/>
      <c r="C11" s="210"/>
      <c r="D11" s="148"/>
      <c r="E11" s="256">
        <f>COUNTIF(D12:D13,"Not Met")</f>
        <v>0</v>
      </c>
      <c r="F11" s="256"/>
      <c r="G11" s="256">
        <f>IF(E11,1,0)</f>
        <v>0</v>
      </c>
      <c r="H11" s="165"/>
      <c r="I11" s="165"/>
    </row>
    <row r="12" spans="1:11" ht="91.2" customHeight="1" x14ac:dyDescent="0.25">
      <c r="A12" s="87">
        <v>7</v>
      </c>
      <c r="B12" s="83" t="s">
        <v>163</v>
      </c>
      <c r="C12" s="83" t="s">
        <v>240</v>
      </c>
      <c r="D12" s="77"/>
      <c r="E12" s="119"/>
      <c r="F12" s="119"/>
      <c r="G12" s="325"/>
      <c r="H12" s="120"/>
      <c r="I12" s="120"/>
    </row>
    <row r="13" spans="1:11" ht="78.599999999999994" customHeight="1" x14ac:dyDescent="0.25">
      <c r="A13" s="87">
        <v>8</v>
      </c>
      <c r="B13" s="83" t="s">
        <v>331</v>
      </c>
      <c r="C13" s="83"/>
      <c r="D13" s="77"/>
      <c r="E13" s="119"/>
      <c r="F13" s="119"/>
      <c r="G13" s="325"/>
      <c r="H13" s="120"/>
      <c r="I13" s="120"/>
    </row>
    <row r="14" spans="1:11" s="103" customFormat="1" ht="16.2" thickBot="1" x14ac:dyDescent="0.35">
      <c r="A14" s="267" t="s">
        <v>6</v>
      </c>
      <c r="B14" s="262"/>
      <c r="C14" s="262"/>
      <c r="D14" s="268"/>
      <c r="E14" s="256"/>
      <c r="F14" s="256"/>
      <c r="G14" s="256">
        <f>SUM(G2,G5,G8,G11)</f>
        <v>0</v>
      </c>
      <c r="H14" s="210"/>
      <c r="I14" s="210"/>
    </row>
    <row r="15" spans="1:11" ht="15" x14ac:dyDescent="0.25">
      <c r="B15" s="177"/>
      <c r="C15" s="177"/>
    </row>
  </sheetData>
  <sheetProtection formatRows="0" selectLockedCells="1"/>
  <mergeCells count="9">
    <mergeCell ref="G12:G13"/>
    <mergeCell ref="G3:G4"/>
    <mergeCell ref="A11:B11"/>
    <mergeCell ref="A1:B1"/>
    <mergeCell ref="A2:B2"/>
    <mergeCell ref="A5:B5"/>
    <mergeCell ref="G6:G7"/>
    <mergeCell ref="A8:B8"/>
    <mergeCell ref="G9:G10"/>
  </mergeCells>
  <phoneticPr fontId="2" type="noConversion"/>
  <dataValidations count="1">
    <dataValidation type="list" allowBlank="1" showInputMessage="1" showErrorMessage="1" sqref="D6:D7 D9:D10 D12:D13 D3:D4" xr:uid="{A01A3DB8-9B79-4366-9D0F-CFA427A15015}">
      <formula1>"Met, N/A, Not Met"</formula1>
    </dataValidation>
  </dataValidations>
  <printOptions horizontalCentered="1" gridLines="1"/>
  <pageMargins left="0.5" right="0.25" top="0.5" bottom="0.5" header="0.5" footer="0.25"/>
  <pageSetup scale="84" orientation="landscape" horizontalDpi="300" verticalDpi="300" r:id="rId1"/>
  <headerFooter alignWithMargins="0">
    <oddFooter>&amp;L&amp;F&amp;C&amp;D&amp;R&amp;A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K37"/>
  <sheetViews>
    <sheetView showGridLines="0" zoomScale="120" zoomScaleNormal="120" zoomScaleSheetLayoutView="75" workbookViewId="0">
      <pane ySplit="1" topLeftCell="A28" activePane="bottomLeft" state="frozen"/>
      <selection activeCell="G25" sqref="G25"/>
      <selection pane="bottomLeft" activeCell="B36" sqref="B36"/>
    </sheetView>
  </sheetViews>
  <sheetFormatPr defaultColWidth="8.6640625" defaultRowHeight="13.2" x14ac:dyDescent="0.25"/>
  <cols>
    <col min="1" max="1" width="3.44140625" style="272" customWidth="1"/>
    <col min="2" max="2" width="59.5546875" style="272" customWidth="1"/>
    <col min="3" max="3" width="59.6640625" style="272" customWidth="1"/>
    <col min="4" max="4" width="12" style="55" customWidth="1"/>
    <col min="5" max="5" width="8.33203125" style="272" hidden="1" customWidth="1"/>
    <col min="6" max="6" width="14.109375" style="272" hidden="1" customWidth="1"/>
    <col min="7" max="7" width="7" style="272" customWidth="1"/>
    <col min="8" max="8" width="37.6640625" style="212" customWidth="1"/>
    <col min="9" max="9" width="26.6640625" style="212" customWidth="1"/>
    <col min="10" max="10" width="0" style="272" hidden="1" customWidth="1"/>
    <col min="11" max="16384" width="8.6640625" style="272"/>
  </cols>
  <sheetData>
    <row r="1" spans="1:11" s="269" customFormat="1" ht="46.8" x14ac:dyDescent="0.3">
      <c r="A1" s="318" t="s">
        <v>295</v>
      </c>
      <c r="B1" s="318"/>
      <c r="C1" s="242" t="s">
        <v>205</v>
      </c>
      <c r="D1" s="242" t="s">
        <v>9</v>
      </c>
      <c r="E1" s="107"/>
      <c r="F1" s="107"/>
      <c r="G1" s="242" t="s">
        <v>4</v>
      </c>
      <c r="H1" s="242" t="s">
        <v>282</v>
      </c>
      <c r="I1" s="242" t="s">
        <v>281</v>
      </c>
    </row>
    <row r="2" spans="1:11" s="269" customFormat="1" ht="16.350000000000001" customHeight="1" x14ac:dyDescent="0.25">
      <c r="A2" s="333" t="s">
        <v>124</v>
      </c>
      <c r="B2" s="333"/>
      <c r="C2" s="258"/>
      <c r="D2" s="265"/>
      <c r="E2" s="265">
        <f>COUNTIF(D4:D12,"Not Met")</f>
        <v>0</v>
      </c>
      <c r="F2" s="160"/>
      <c r="G2" s="265">
        <f>IF(E2,1,0)</f>
        <v>0</v>
      </c>
      <c r="H2" s="165"/>
      <c r="I2" s="165"/>
      <c r="K2" s="1"/>
    </row>
    <row r="3" spans="1:11" s="103" customFormat="1" ht="15.6" x14ac:dyDescent="0.3">
      <c r="A3" s="329" t="s">
        <v>84</v>
      </c>
      <c r="B3" s="330"/>
      <c r="C3" s="271"/>
      <c r="D3" s="148"/>
      <c r="E3" s="183"/>
      <c r="F3" s="256"/>
      <c r="G3" s="183"/>
      <c r="H3" s="165"/>
      <c r="I3" s="165"/>
    </row>
    <row r="4" spans="1:11" ht="33.6" customHeight="1" x14ac:dyDescent="0.25">
      <c r="A4" s="82">
        <v>1</v>
      </c>
      <c r="B4" s="81" t="s">
        <v>98</v>
      </c>
      <c r="C4" s="81" t="s">
        <v>241</v>
      </c>
      <c r="D4" s="78"/>
      <c r="E4" s="135"/>
      <c r="F4" s="244"/>
      <c r="G4" s="328"/>
      <c r="H4" s="165"/>
      <c r="I4" s="165"/>
      <c r="J4" s="272" t="s">
        <v>8</v>
      </c>
    </row>
    <row r="5" spans="1:11" ht="91.2" customHeight="1" x14ac:dyDescent="0.25">
      <c r="A5" s="80"/>
      <c r="B5" s="81" t="s">
        <v>153</v>
      </c>
      <c r="C5" s="81" t="s">
        <v>242</v>
      </c>
      <c r="D5" s="77"/>
      <c r="E5" s="135"/>
      <c r="F5" s="244"/>
      <c r="G5" s="328"/>
      <c r="H5" s="166"/>
      <c r="I5" s="120"/>
      <c r="J5" s="272" t="s">
        <v>7</v>
      </c>
    </row>
    <row r="6" spans="1:11" ht="31.95" customHeight="1" x14ac:dyDescent="0.25">
      <c r="A6" s="80"/>
      <c r="B6" s="81" t="s">
        <v>154</v>
      </c>
      <c r="C6" s="81" t="s">
        <v>243</v>
      </c>
      <c r="D6" s="77"/>
      <c r="E6" s="135"/>
      <c r="F6" s="244"/>
      <c r="G6" s="328"/>
      <c r="H6" s="120"/>
      <c r="I6" s="120"/>
      <c r="J6" s="272" t="s">
        <v>3</v>
      </c>
    </row>
    <row r="7" spans="1:11" ht="14.25" customHeight="1" x14ac:dyDescent="0.25">
      <c r="A7" s="80"/>
      <c r="B7" s="81" t="s">
        <v>85</v>
      </c>
      <c r="C7" s="81"/>
      <c r="D7" s="77"/>
      <c r="E7" s="135"/>
      <c r="F7" s="244"/>
      <c r="G7" s="328"/>
      <c r="H7" s="120"/>
      <c r="I7" s="120"/>
    </row>
    <row r="8" spans="1:11" ht="88.2" customHeight="1" x14ac:dyDescent="0.25">
      <c r="A8" s="80"/>
      <c r="B8" s="81" t="s">
        <v>86</v>
      </c>
      <c r="C8" s="81" t="s">
        <v>244</v>
      </c>
      <c r="D8" s="77"/>
      <c r="E8" s="135"/>
      <c r="F8" s="244"/>
      <c r="G8" s="328"/>
      <c r="H8" s="120"/>
      <c r="I8" s="120"/>
    </row>
    <row r="9" spans="1:11" s="103" customFormat="1" ht="15" customHeight="1" x14ac:dyDescent="0.3">
      <c r="A9" s="329" t="s">
        <v>87</v>
      </c>
      <c r="B9" s="330"/>
      <c r="C9" s="271"/>
      <c r="D9" s="148"/>
      <c r="E9" s="256">
        <f>COUNTIF(D10:D12,"Not Met")</f>
        <v>0</v>
      </c>
      <c r="F9" s="256"/>
      <c r="G9" s="328"/>
      <c r="H9" s="165"/>
      <c r="I9" s="165"/>
    </row>
    <row r="10" spans="1:11" ht="92.4" customHeight="1" x14ac:dyDescent="0.25">
      <c r="A10" s="80">
        <v>2</v>
      </c>
      <c r="B10" s="81" t="s">
        <v>99</v>
      </c>
      <c r="C10" s="81" t="s">
        <v>245</v>
      </c>
      <c r="D10" s="77"/>
      <c r="E10" s="135"/>
      <c r="F10" s="244"/>
      <c r="G10" s="328"/>
      <c r="H10" s="120"/>
      <c r="I10" s="120"/>
    </row>
    <row r="11" spans="1:11" ht="48.6" customHeight="1" x14ac:dyDescent="0.25">
      <c r="A11" s="80">
        <v>3</v>
      </c>
      <c r="B11" s="81" t="s">
        <v>125</v>
      </c>
      <c r="C11" s="81" t="s">
        <v>246</v>
      </c>
      <c r="D11" s="77"/>
      <c r="E11" s="135"/>
      <c r="F11" s="244"/>
      <c r="G11" s="328"/>
      <c r="H11" s="120"/>
      <c r="I11" s="120"/>
    </row>
    <row r="12" spans="1:11" ht="33.6" customHeight="1" x14ac:dyDescent="0.25">
      <c r="A12" s="82"/>
      <c r="B12" s="81" t="s">
        <v>155</v>
      </c>
      <c r="C12" s="81" t="s">
        <v>247</v>
      </c>
      <c r="D12" s="77"/>
      <c r="E12" s="135"/>
      <c r="F12" s="244"/>
      <c r="G12" s="331"/>
      <c r="H12" s="120"/>
      <c r="I12" s="120"/>
    </row>
    <row r="13" spans="1:11" s="103" customFormat="1" ht="15.6" x14ac:dyDescent="0.3">
      <c r="A13" s="334" t="s">
        <v>88</v>
      </c>
      <c r="B13" s="334"/>
      <c r="C13" s="273"/>
      <c r="D13" s="148"/>
      <c r="E13" s="256">
        <f>COUNTIF(D14:D18,"Not Met")</f>
        <v>0</v>
      </c>
      <c r="F13" s="256"/>
      <c r="G13" s="256">
        <f>IF(E13,1,0)</f>
        <v>0</v>
      </c>
      <c r="H13" s="165"/>
      <c r="I13" s="165"/>
    </row>
    <row r="14" spans="1:11" ht="15" customHeight="1" x14ac:dyDescent="0.25">
      <c r="A14" s="82">
        <v>4</v>
      </c>
      <c r="B14" s="83" t="s">
        <v>57</v>
      </c>
      <c r="C14" s="83"/>
      <c r="D14" s="165"/>
      <c r="E14" s="135"/>
      <c r="F14" s="244"/>
      <c r="G14" s="328"/>
      <c r="H14" s="165"/>
      <c r="I14" s="165"/>
    </row>
    <row r="15" spans="1:11" ht="39.6" x14ac:dyDescent="0.25">
      <c r="A15" s="82"/>
      <c r="B15" s="83" t="s">
        <v>100</v>
      </c>
      <c r="C15" s="83" t="s">
        <v>248</v>
      </c>
      <c r="D15" s="77"/>
      <c r="E15" s="135"/>
      <c r="F15" s="244"/>
      <c r="G15" s="328"/>
      <c r="H15" s="136"/>
      <c r="I15" s="120"/>
    </row>
    <row r="16" spans="1:11" ht="126" customHeight="1" x14ac:dyDescent="0.25">
      <c r="A16" s="82"/>
      <c r="B16" s="83" t="s">
        <v>156</v>
      </c>
      <c r="C16" s="83" t="s">
        <v>249</v>
      </c>
      <c r="D16" s="77"/>
      <c r="E16" s="135"/>
      <c r="F16" s="244"/>
      <c r="G16" s="328"/>
      <c r="H16" s="136"/>
      <c r="I16" s="120"/>
    </row>
    <row r="17" spans="1:9" ht="121.2" customHeight="1" x14ac:dyDescent="0.25">
      <c r="A17" s="82">
        <v>5</v>
      </c>
      <c r="B17" s="81" t="s">
        <v>161</v>
      </c>
      <c r="C17" s="81" t="s">
        <v>250</v>
      </c>
      <c r="D17" s="77"/>
      <c r="E17" s="135"/>
      <c r="F17" s="244"/>
      <c r="G17" s="328"/>
      <c r="H17" s="120"/>
      <c r="I17" s="120"/>
    </row>
    <row r="18" spans="1:9" ht="143.4" customHeight="1" x14ac:dyDescent="0.25">
      <c r="A18" s="82">
        <v>6</v>
      </c>
      <c r="B18" s="81" t="s">
        <v>177</v>
      </c>
      <c r="C18" s="81" t="s">
        <v>251</v>
      </c>
      <c r="D18" s="77"/>
      <c r="E18" s="135"/>
      <c r="F18" s="244"/>
      <c r="G18" s="328"/>
      <c r="H18" s="159"/>
      <c r="I18" s="120"/>
    </row>
    <row r="19" spans="1:9" s="103" customFormat="1" ht="15.6" x14ac:dyDescent="0.3">
      <c r="A19" s="334" t="s">
        <v>89</v>
      </c>
      <c r="B19" s="334"/>
      <c r="C19" s="273"/>
      <c r="D19" s="148"/>
      <c r="E19" s="256">
        <f>COUNTIF(D20:D30,"Not Met")</f>
        <v>0</v>
      </c>
      <c r="F19" s="256"/>
      <c r="G19" s="256">
        <f>IF(E19,1,0)</f>
        <v>0</v>
      </c>
      <c r="H19" s="165"/>
      <c r="I19" s="165"/>
    </row>
    <row r="20" spans="1:9" s="269" customFormat="1" ht="102" customHeight="1" x14ac:dyDescent="0.25">
      <c r="A20" s="82">
        <v>7</v>
      </c>
      <c r="B20" s="81" t="s">
        <v>333</v>
      </c>
      <c r="C20" s="81" t="s">
        <v>456</v>
      </c>
      <c r="D20" s="77"/>
      <c r="E20" s="132"/>
      <c r="F20" s="133"/>
      <c r="G20" s="156"/>
      <c r="H20" s="136"/>
      <c r="I20" s="136"/>
    </row>
    <row r="21" spans="1:9" ht="88.95" customHeight="1" x14ac:dyDescent="0.25">
      <c r="A21" s="82">
        <v>8</v>
      </c>
      <c r="B21" s="81" t="s">
        <v>334</v>
      </c>
      <c r="C21" s="81" t="s">
        <v>252</v>
      </c>
      <c r="D21" s="77"/>
      <c r="E21" s="135"/>
      <c r="F21" s="135"/>
      <c r="G21" s="332"/>
      <c r="H21" s="174"/>
      <c r="I21" s="174"/>
    </row>
    <row r="22" spans="1:9" ht="138.6" customHeight="1" x14ac:dyDescent="0.25">
      <c r="A22" s="82"/>
      <c r="B22" s="81" t="s">
        <v>157</v>
      </c>
      <c r="C22" s="81" t="s">
        <v>253</v>
      </c>
      <c r="D22" s="77"/>
      <c r="E22" s="135"/>
      <c r="F22" s="135"/>
      <c r="G22" s="328"/>
      <c r="H22" s="136"/>
      <c r="I22" s="120"/>
    </row>
    <row r="23" spans="1:9" ht="82.95" customHeight="1" x14ac:dyDescent="0.25">
      <c r="A23" s="82"/>
      <c r="B23" s="81" t="s">
        <v>158</v>
      </c>
      <c r="C23" s="81" t="s">
        <v>254</v>
      </c>
      <c r="D23" s="77"/>
      <c r="E23" s="135"/>
      <c r="F23" s="135"/>
      <c r="G23" s="328"/>
      <c r="H23" s="120"/>
      <c r="I23" s="120"/>
    </row>
    <row r="24" spans="1:9" ht="57" customHeight="1" x14ac:dyDescent="0.25">
      <c r="A24" s="82"/>
      <c r="B24" s="81" t="s">
        <v>255</v>
      </c>
      <c r="C24" s="81" t="s">
        <v>260</v>
      </c>
      <c r="D24" s="77"/>
      <c r="E24" s="135"/>
      <c r="F24" s="135"/>
      <c r="G24" s="328"/>
      <c r="H24" s="120"/>
      <c r="I24" s="120"/>
    </row>
    <row r="25" spans="1:9" ht="129.6" customHeight="1" x14ac:dyDescent="0.25">
      <c r="A25" s="82"/>
      <c r="B25" s="81" t="s">
        <v>256</v>
      </c>
      <c r="C25" s="81" t="s">
        <v>261</v>
      </c>
      <c r="D25" s="77"/>
      <c r="E25" s="135"/>
      <c r="F25" s="135"/>
      <c r="G25" s="328"/>
      <c r="H25" s="120"/>
      <c r="I25" s="120"/>
    </row>
    <row r="26" spans="1:9" ht="90.6" customHeight="1" x14ac:dyDescent="0.25">
      <c r="A26" s="82"/>
      <c r="B26" s="81" t="s">
        <v>257</v>
      </c>
      <c r="C26" s="81" t="s">
        <v>262</v>
      </c>
      <c r="D26" s="77"/>
      <c r="E26" s="135"/>
      <c r="F26" s="135"/>
      <c r="G26" s="328"/>
      <c r="H26" s="120"/>
      <c r="I26" s="120"/>
    </row>
    <row r="27" spans="1:9" s="176" customFormat="1" ht="59.4" customHeight="1" x14ac:dyDescent="0.25">
      <c r="A27" s="178"/>
      <c r="B27" s="73" t="s">
        <v>258</v>
      </c>
      <c r="C27" s="73" t="s">
        <v>263</v>
      </c>
      <c r="D27" s="77"/>
      <c r="E27" s="274"/>
      <c r="F27" s="275"/>
      <c r="G27" s="328"/>
      <c r="H27" s="211"/>
      <c r="I27" s="213"/>
    </row>
    <row r="28" spans="1:9" ht="40.200000000000003" customHeight="1" x14ac:dyDescent="0.25">
      <c r="A28" s="82"/>
      <c r="B28" s="81" t="s">
        <v>259</v>
      </c>
      <c r="C28" s="81" t="s">
        <v>264</v>
      </c>
      <c r="D28" s="77"/>
      <c r="E28" s="135"/>
      <c r="F28" s="135"/>
      <c r="G28" s="328"/>
      <c r="H28" s="120"/>
      <c r="I28" s="120"/>
    </row>
    <row r="29" spans="1:9" ht="33" customHeight="1" x14ac:dyDescent="0.25">
      <c r="A29" s="82">
        <v>9</v>
      </c>
      <c r="B29" s="81" t="s">
        <v>159</v>
      </c>
      <c r="C29" s="81" t="s">
        <v>458</v>
      </c>
      <c r="D29" s="77"/>
      <c r="E29" s="135"/>
      <c r="F29" s="135"/>
      <c r="G29" s="328"/>
      <c r="H29" s="120"/>
      <c r="I29" s="120"/>
    </row>
    <row r="30" spans="1:9" ht="75" customHeight="1" x14ac:dyDescent="0.25">
      <c r="A30" s="82">
        <v>10</v>
      </c>
      <c r="B30" s="83" t="s">
        <v>160</v>
      </c>
      <c r="C30" s="83" t="s">
        <v>265</v>
      </c>
      <c r="D30" s="77"/>
      <c r="E30" s="135"/>
      <c r="F30" s="135"/>
      <c r="G30" s="328"/>
      <c r="H30" s="136"/>
      <c r="I30" s="120"/>
    </row>
    <row r="31" spans="1:9" s="103" customFormat="1" ht="15.6" x14ac:dyDescent="0.3">
      <c r="A31" s="327" t="s">
        <v>10</v>
      </c>
      <c r="B31" s="327"/>
      <c r="C31" s="210"/>
      <c r="D31" s="148"/>
      <c r="E31" s="256">
        <f>COUNTIF(D32:D36,"Not Met")</f>
        <v>0</v>
      </c>
      <c r="F31" s="256"/>
      <c r="G31" s="256">
        <f>IF(E31,1,0)</f>
        <v>0</v>
      </c>
      <c r="H31" s="165"/>
      <c r="I31" s="165"/>
    </row>
    <row r="32" spans="1:9" ht="33" customHeight="1" x14ac:dyDescent="0.25">
      <c r="A32" s="82">
        <v>11</v>
      </c>
      <c r="B32" s="83" t="s">
        <v>119</v>
      </c>
      <c r="C32" s="83" t="s">
        <v>459</v>
      </c>
      <c r="D32" s="165"/>
      <c r="E32" s="135"/>
      <c r="F32" s="135"/>
      <c r="G32" s="328"/>
      <c r="H32" s="165"/>
      <c r="I32" s="165"/>
    </row>
    <row r="33" spans="1:9" ht="18.75" customHeight="1" x14ac:dyDescent="0.25">
      <c r="A33" s="82"/>
      <c r="B33" s="81" t="s">
        <v>120</v>
      </c>
      <c r="C33" s="81"/>
      <c r="D33" s="77"/>
      <c r="E33" s="135"/>
      <c r="F33" s="135"/>
      <c r="G33" s="328"/>
      <c r="H33" s="136"/>
      <c r="I33" s="120"/>
    </row>
    <row r="34" spans="1:9" ht="27" customHeight="1" x14ac:dyDescent="0.25">
      <c r="A34" s="82"/>
      <c r="B34" s="81" t="s">
        <v>178</v>
      </c>
      <c r="C34" s="81"/>
      <c r="D34" s="77"/>
      <c r="E34" s="135"/>
      <c r="F34" s="135"/>
      <c r="G34" s="328"/>
      <c r="H34" s="120"/>
      <c r="I34" s="120"/>
    </row>
    <row r="35" spans="1:9" ht="46.2" customHeight="1" x14ac:dyDescent="0.25">
      <c r="A35" s="82"/>
      <c r="B35" s="81" t="s">
        <v>179</v>
      </c>
      <c r="C35" s="81" t="s">
        <v>460</v>
      </c>
      <c r="D35" s="77"/>
      <c r="E35" s="135"/>
      <c r="F35" s="135"/>
      <c r="G35" s="328"/>
      <c r="H35" s="120"/>
      <c r="I35" s="120"/>
    </row>
    <row r="36" spans="1:9" ht="34.200000000000003" customHeight="1" x14ac:dyDescent="0.25">
      <c r="A36" s="82">
        <v>12</v>
      </c>
      <c r="B36" s="86" t="s">
        <v>266</v>
      </c>
      <c r="C36" s="86"/>
      <c r="D36" s="77"/>
      <c r="E36" s="276"/>
      <c r="F36" s="276"/>
      <c r="G36" s="331"/>
      <c r="H36" s="161"/>
      <c r="I36" s="162"/>
    </row>
    <row r="37" spans="1:9" s="48" customFormat="1" ht="15.6" x14ac:dyDescent="0.3">
      <c r="A37" s="277" t="s">
        <v>12</v>
      </c>
      <c r="B37" s="216"/>
      <c r="C37" s="216"/>
      <c r="D37" s="148"/>
      <c r="E37" s="148"/>
      <c r="F37" s="148"/>
      <c r="G37" s="256">
        <f>SUM(G2,G13,G19,G31)</f>
        <v>0</v>
      </c>
      <c r="H37" s="165"/>
      <c r="I37" s="165"/>
    </row>
  </sheetData>
  <sheetProtection formatRows="0" selectLockedCells="1"/>
  <mergeCells count="11">
    <mergeCell ref="A9:B9"/>
    <mergeCell ref="G32:G36"/>
    <mergeCell ref="A1:B1"/>
    <mergeCell ref="G4:G12"/>
    <mergeCell ref="G14:G18"/>
    <mergeCell ref="G21:G30"/>
    <mergeCell ref="A2:B2"/>
    <mergeCell ref="A13:B13"/>
    <mergeCell ref="A19:B19"/>
    <mergeCell ref="A31:B31"/>
    <mergeCell ref="A3:B3"/>
  </mergeCells>
  <phoneticPr fontId="2" type="noConversion"/>
  <dataValidations count="1">
    <dataValidation type="list" allowBlank="1" showInputMessage="1" showErrorMessage="1" sqref="D5:D8 D10:D12 D15:D18 D33:D36 D20:D30" xr:uid="{887D947A-6093-4029-9340-BA9306CC5B23}">
      <formula1>"Met, N/A, Not Met"</formula1>
    </dataValidation>
  </dataValidations>
  <printOptions horizontalCentered="1"/>
  <pageMargins left="0.5" right="0.25" top="0.5" bottom="0.5" header="0.5" footer="0.25"/>
  <pageSetup scale="83" orientation="landscape" r:id="rId1"/>
  <headerFooter alignWithMargins="0">
    <oddFooter>&amp;L&amp;F&amp;C&amp;D&amp;R&amp;A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9"/>
    <pageSetUpPr fitToPage="1"/>
  </sheetPr>
  <dimension ref="A1:K23"/>
  <sheetViews>
    <sheetView showGridLines="0" zoomScale="120" zoomScaleNormal="120" zoomScaleSheetLayoutView="75" workbookViewId="0">
      <pane ySplit="1" topLeftCell="A2" activePane="bottomLeft" state="frozen"/>
      <selection activeCell="G25" sqref="G25"/>
      <selection pane="bottomLeft" activeCell="C4" sqref="C4"/>
    </sheetView>
  </sheetViews>
  <sheetFormatPr defaultColWidth="9.109375" defaultRowHeight="13.2" x14ac:dyDescent="0.25"/>
  <cols>
    <col min="1" max="1" width="3.44140625" style="37" customWidth="1"/>
    <col min="2" max="3" width="75.5546875" style="49" customWidth="1"/>
    <col min="4" max="4" width="13.6640625" style="53" customWidth="1"/>
    <col min="5" max="5" width="0.44140625" style="50" hidden="1" customWidth="1"/>
    <col min="6" max="6" width="0.109375" style="50" customWidth="1"/>
    <col min="7" max="7" width="7" style="51" customWidth="1"/>
    <col min="8" max="8" width="37.88671875" style="172" customWidth="1"/>
    <col min="9" max="9" width="26.44140625" style="172" customWidth="1"/>
    <col min="10" max="10" width="27.44140625" style="41" hidden="1" customWidth="1"/>
    <col min="11" max="11" width="27.109375" style="41" customWidth="1"/>
    <col min="12" max="16384" width="9.109375" style="41"/>
  </cols>
  <sheetData>
    <row r="1" spans="1:11" s="48" customFormat="1" ht="32.25" customHeight="1" x14ac:dyDescent="0.3">
      <c r="A1" s="318" t="s">
        <v>286</v>
      </c>
      <c r="B1" s="318"/>
      <c r="C1" s="242" t="s">
        <v>205</v>
      </c>
      <c r="D1" s="242" t="s">
        <v>9</v>
      </c>
      <c r="E1" s="107"/>
      <c r="F1" s="107"/>
      <c r="G1" s="242" t="s">
        <v>4</v>
      </c>
      <c r="H1" s="242" t="s">
        <v>282</v>
      </c>
      <c r="I1" s="242" t="s">
        <v>281</v>
      </c>
    </row>
    <row r="2" spans="1:11" s="97" customFormat="1" ht="15.6" customHeight="1" x14ac:dyDescent="0.25">
      <c r="A2" s="333" t="s">
        <v>121</v>
      </c>
      <c r="B2" s="333"/>
      <c r="C2" s="258"/>
      <c r="D2" s="78"/>
      <c r="E2" s="278">
        <f>COUNTIF(D3:D9,"Not Met")</f>
        <v>0</v>
      </c>
      <c r="F2" s="279"/>
      <c r="G2" s="278">
        <f>IF(E2,1,0)</f>
        <v>0</v>
      </c>
      <c r="H2" s="164"/>
      <c r="I2" s="164"/>
    </row>
    <row r="3" spans="1:11" ht="54.6" customHeight="1" x14ac:dyDescent="0.25">
      <c r="A3" s="80">
        <v>1</v>
      </c>
      <c r="B3" s="81" t="s">
        <v>267</v>
      </c>
      <c r="C3" s="81" t="s">
        <v>268</v>
      </c>
      <c r="D3" s="77"/>
      <c r="E3" s="135"/>
      <c r="F3" s="119"/>
      <c r="G3" s="328"/>
      <c r="H3" s="166"/>
      <c r="I3" s="120"/>
      <c r="J3" s="41" t="s">
        <v>8</v>
      </c>
      <c r="K3" s="1"/>
    </row>
    <row r="4" spans="1:11" ht="102" customHeight="1" x14ac:dyDescent="0.25">
      <c r="A4" s="80">
        <v>2</v>
      </c>
      <c r="B4" s="81" t="s">
        <v>335</v>
      </c>
      <c r="C4" s="81" t="s">
        <v>269</v>
      </c>
      <c r="D4" s="77"/>
      <c r="E4" s="135"/>
      <c r="F4" s="244"/>
      <c r="G4" s="336"/>
      <c r="H4" s="120"/>
      <c r="I4" s="120"/>
      <c r="J4" s="41" t="s">
        <v>7</v>
      </c>
    </row>
    <row r="5" spans="1:11" ht="77.400000000000006" customHeight="1" x14ac:dyDescent="0.25">
      <c r="A5" s="82"/>
      <c r="B5" s="81" t="s">
        <v>101</v>
      </c>
      <c r="C5" s="81" t="s">
        <v>270</v>
      </c>
      <c r="D5" s="77"/>
      <c r="E5" s="135"/>
      <c r="F5" s="244"/>
      <c r="G5" s="336"/>
      <c r="H5" s="120"/>
      <c r="I5" s="120"/>
      <c r="J5" s="41" t="s">
        <v>3</v>
      </c>
    </row>
    <row r="6" spans="1:11" ht="28.95" customHeight="1" x14ac:dyDescent="0.25">
      <c r="A6" s="82">
        <v>3</v>
      </c>
      <c r="B6" s="83" t="s">
        <v>180</v>
      </c>
      <c r="C6" s="83"/>
      <c r="D6" s="247"/>
      <c r="E6" s="135"/>
      <c r="F6" s="135"/>
      <c r="G6" s="336"/>
      <c r="H6" s="247"/>
      <c r="I6" s="247"/>
    </row>
    <row r="7" spans="1:11" ht="106.2" customHeight="1" x14ac:dyDescent="0.25">
      <c r="A7" s="82"/>
      <c r="B7" s="81" t="s">
        <v>181</v>
      </c>
      <c r="C7" s="81" t="s">
        <v>271</v>
      </c>
      <c r="D7" s="77"/>
      <c r="E7" s="135"/>
      <c r="F7" s="135"/>
      <c r="G7" s="336"/>
      <c r="H7" s="120"/>
      <c r="I7" s="120"/>
    </row>
    <row r="8" spans="1:11" ht="63" customHeight="1" x14ac:dyDescent="0.25">
      <c r="A8" s="82">
        <v>4</v>
      </c>
      <c r="B8" s="81" t="s">
        <v>182</v>
      </c>
      <c r="C8" s="81" t="s">
        <v>272</v>
      </c>
      <c r="D8" s="77"/>
      <c r="E8" s="135"/>
      <c r="F8" s="135"/>
      <c r="G8" s="337"/>
      <c r="H8" s="120"/>
      <c r="I8" s="120"/>
    </row>
    <row r="9" spans="1:11" ht="73.95" customHeight="1" x14ac:dyDescent="0.25">
      <c r="A9" s="82">
        <v>5</v>
      </c>
      <c r="B9" s="81" t="s">
        <v>129</v>
      </c>
      <c r="C9" s="81" t="s">
        <v>273</v>
      </c>
      <c r="D9" s="77"/>
      <c r="E9" s="135"/>
      <c r="F9" s="144"/>
      <c r="G9" s="141"/>
      <c r="H9" s="120"/>
      <c r="I9" s="120"/>
    </row>
    <row r="10" spans="1:11" s="99" customFormat="1" ht="16.95" customHeight="1" x14ac:dyDescent="0.3">
      <c r="A10" s="333" t="s">
        <v>122</v>
      </c>
      <c r="B10" s="333"/>
      <c r="C10" s="258"/>
      <c r="D10" s="148"/>
      <c r="E10" s="256">
        <f>COUNTIF(D12:D15,"Not Met")</f>
        <v>0</v>
      </c>
      <c r="F10" s="266"/>
      <c r="G10" s="280">
        <f>IF(E10,1,0)</f>
        <v>0</v>
      </c>
      <c r="H10" s="165"/>
      <c r="I10" s="165"/>
    </row>
    <row r="11" spans="1:11" ht="40.200000000000003" customHeight="1" x14ac:dyDescent="0.25">
      <c r="A11" s="82">
        <v>6</v>
      </c>
      <c r="B11" s="81" t="s">
        <v>138</v>
      </c>
      <c r="C11" s="81" t="s">
        <v>274</v>
      </c>
      <c r="D11" s="78"/>
      <c r="E11" s="135"/>
      <c r="F11" s="144"/>
      <c r="G11" s="41"/>
      <c r="H11" s="247"/>
      <c r="I11" s="247"/>
    </row>
    <row r="12" spans="1:11" ht="40.950000000000003" customHeight="1" x14ac:dyDescent="0.25">
      <c r="A12" s="82"/>
      <c r="B12" s="81" t="s">
        <v>59</v>
      </c>
      <c r="C12" s="81" t="s">
        <v>275</v>
      </c>
      <c r="D12" s="77"/>
      <c r="E12" s="135"/>
      <c r="F12" s="144"/>
      <c r="G12" s="41"/>
      <c r="H12" s="136"/>
      <c r="I12" s="120"/>
    </row>
    <row r="13" spans="1:11" ht="78.599999999999994" customHeight="1" x14ac:dyDescent="0.25">
      <c r="A13" s="82"/>
      <c r="B13" s="81" t="s">
        <v>58</v>
      </c>
      <c r="C13" s="81" t="s">
        <v>450</v>
      </c>
      <c r="D13" s="77"/>
      <c r="E13" s="135"/>
      <c r="F13" s="144"/>
      <c r="G13" s="41"/>
      <c r="H13" s="136"/>
      <c r="I13" s="120"/>
    </row>
    <row r="14" spans="1:11" ht="30" customHeight="1" x14ac:dyDescent="0.25">
      <c r="A14" s="82"/>
      <c r="B14" s="81" t="s">
        <v>139</v>
      </c>
      <c r="C14" s="81" t="s">
        <v>276</v>
      </c>
      <c r="D14" s="77"/>
      <c r="E14" s="135"/>
      <c r="F14" s="144"/>
      <c r="G14" s="41"/>
      <c r="H14" s="136"/>
      <c r="I14" s="120"/>
    </row>
    <row r="15" spans="1:11" ht="33.6" customHeight="1" x14ac:dyDescent="0.25">
      <c r="A15" s="82"/>
      <c r="B15" s="81" t="s">
        <v>183</v>
      </c>
      <c r="C15" s="81" t="s">
        <v>277</v>
      </c>
      <c r="D15" s="77"/>
      <c r="E15" s="135"/>
      <c r="F15" s="144"/>
      <c r="G15" s="41"/>
      <c r="H15" s="136"/>
      <c r="I15" s="120"/>
    </row>
    <row r="16" spans="1:11" s="98" customFormat="1" ht="15.6" x14ac:dyDescent="0.3">
      <c r="A16" s="327" t="s">
        <v>128</v>
      </c>
      <c r="B16" s="327"/>
      <c r="C16" s="210"/>
      <c r="D16" s="148"/>
      <c r="E16" s="256">
        <f>COUNTIF(D18:D22,"Not Met")</f>
        <v>0</v>
      </c>
      <c r="F16" s="266"/>
      <c r="G16" s="254">
        <f>IF(E16,1,0)</f>
        <v>0</v>
      </c>
      <c r="H16" s="165"/>
      <c r="I16" s="165"/>
    </row>
    <row r="17" spans="1:9" ht="30.45" customHeight="1" x14ac:dyDescent="0.25">
      <c r="A17" s="85">
        <v>7</v>
      </c>
      <c r="B17" s="84" t="s">
        <v>41</v>
      </c>
      <c r="C17" s="84"/>
      <c r="D17" s="78"/>
      <c r="E17" s="135"/>
      <c r="F17" s="135"/>
      <c r="G17" s="336"/>
      <c r="H17" s="335"/>
      <c r="I17" s="335"/>
    </row>
    <row r="18" spans="1:9" s="70" customFormat="1" ht="83.4" customHeight="1" x14ac:dyDescent="0.25">
      <c r="A18" s="85"/>
      <c r="B18" s="81" t="s">
        <v>336</v>
      </c>
      <c r="C18" s="81" t="s">
        <v>337</v>
      </c>
      <c r="D18" s="77"/>
      <c r="E18" s="135"/>
      <c r="F18" s="135"/>
      <c r="G18" s="336"/>
      <c r="H18" s="136"/>
      <c r="I18" s="120"/>
    </row>
    <row r="19" spans="1:9" s="70" customFormat="1" ht="91.95" customHeight="1" x14ac:dyDescent="0.25">
      <c r="A19" s="85"/>
      <c r="B19" s="81" t="s">
        <v>103</v>
      </c>
      <c r="C19" s="81" t="s">
        <v>338</v>
      </c>
      <c r="D19" s="77"/>
      <c r="E19" s="135"/>
      <c r="F19" s="135"/>
      <c r="G19" s="336"/>
      <c r="H19" s="136"/>
      <c r="I19" s="120"/>
    </row>
    <row r="20" spans="1:9" s="70" customFormat="1" ht="72.599999999999994" customHeight="1" x14ac:dyDescent="0.25">
      <c r="A20" s="85"/>
      <c r="B20" s="84" t="s">
        <v>278</v>
      </c>
      <c r="C20" s="84" t="s">
        <v>339</v>
      </c>
      <c r="D20" s="77"/>
      <c r="E20" s="135"/>
      <c r="F20" s="135"/>
      <c r="G20" s="336"/>
      <c r="H20" s="136"/>
      <c r="I20" s="120"/>
    </row>
    <row r="21" spans="1:9" s="70" customFormat="1" ht="72.599999999999994" customHeight="1" x14ac:dyDescent="0.25">
      <c r="A21" s="85"/>
      <c r="B21" s="84" t="s">
        <v>140</v>
      </c>
      <c r="C21" s="84" t="s">
        <v>279</v>
      </c>
      <c r="D21" s="77"/>
      <c r="E21" s="135"/>
      <c r="F21" s="135"/>
      <c r="G21" s="336"/>
      <c r="H21" s="136"/>
      <c r="I21" s="120"/>
    </row>
    <row r="22" spans="1:9" s="70" customFormat="1" ht="54" customHeight="1" x14ac:dyDescent="0.25">
      <c r="A22" s="85"/>
      <c r="B22" s="81" t="s">
        <v>340</v>
      </c>
      <c r="C22" s="81" t="s">
        <v>280</v>
      </c>
      <c r="D22" s="77"/>
      <c r="E22" s="135"/>
      <c r="F22" s="135"/>
      <c r="G22" s="336"/>
      <c r="H22" s="136"/>
      <c r="I22" s="120"/>
    </row>
    <row r="23" spans="1:9" s="48" customFormat="1" ht="15.6" x14ac:dyDescent="0.3">
      <c r="A23" s="277" t="s">
        <v>164</v>
      </c>
      <c r="B23" s="262"/>
      <c r="C23" s="262"/>
      <c r="D23" s="148"/>
      <c r="E23" s="268"/>
      <c r="F23" s="268"/>
      <c r="G23" s="256">
        <f>SUM(G2,G10,G16)</f>
        <v>0</v>
      </c>
      <c r="H23" s="165"/>
      <c r="I23" s="165"/>
    </row>
  </sheetData>
  <sheetProtection formatRows="0" selectLockedCells="1"/>
  <mergeCells count="7">
    <mergeCell ref="H17:I17"/>
    <mergeCell ref="A10:B10"/>
    <mergeCell ref="A1:B1"/>
    <mergeCell ref="G3:G8"/>
    <mergeCell ref="A2:B2"/>
    <mergeCell ref="A16:B16"/>
    <mergeCell ref="G17:G22"/>
  </mergeCells>
  <phoneticPr fontId="2" type="noConversion"/>
  <dataValidations xWindow="357" yWindow="130" count="2">
    <dataValidation type="list" allowBlank="1" showInputMessage="1" showErrorMessage="1" sqref="D17" xr:uid="{00000000-0002-0000-0400-000000000000}">
      <formula1>$F$3:$F$5</formula1>
    </dataValidation>
    <dataValidation type="list" allowBlank="1" showInputMessage="1" showErrorMessage="1" sqref="D18:D22 D7:D9 D3:D5 D12:D15" xr:uid="{00000000-0002-0000-0400-000001000000}">
      <formula1>$J$2:$J$5</formula1>
    </dataValidation>
  </dataValidations>
  <printOptions horizontalCentered="1"/>
  <pageMargins left="0.5" right="0.25" top="0.5" bottom="0.5" header="0.5" footer="0.25"/>
  <pageSetup scale="44" orientation="landscape" horizontalDpi="300" verticalDpi="300" r:id="rId1"/>
  <headerFooter alignWithMargins="0">
    <oddFooter>&amp;L&amp;F&amp;C&amp;D&amp;R&amp;A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8"/>
  </sheetPr>
  <dimension ref="A1:J53"/>
  <sheetViews>
    <sheetView showGridLines="0" topLeftCell="A46" zoomScale="120" zoomScaleNormal="120" zoomScaleSheetLayoutView="75" workbookViewId="0">
      <selection activeCell="C49" sqref="C49"/>
    </sheetView>
  </sheetViews>
  <sheetFormatPr defaultColWidth="9.109375" defaultRowHeight="13.2" x14ac:dyDescent="0.25"/>
  <cols>
    <col min="1" max="1" width="3.44140625" style="37" customWidth="1"/>
    <col min="2" max="3" width="75.5546875" style="38" customWidth="1"/>
    <col min="4" max="4" width="12.33203125" style="43" customWidth="1"/>
    <col min="5" max="5" width="6.44140625" style="39" hidden="1" customWidth="1"/>
    <col min="6" max="6" width="13.44140625" style="39" hidden="1" customWidth="1"/>
    <col min="7" max="7" width="7" style="40" customWidth="1"/>
    <col min="8" max="8" width="37.5546875" style="172" customWidth="1"/>
    <col min="9" max="9" width="26" style="172" customWidth="1"/>
    <col min="10" max="10" width="27.44140625" style="63" hidden="1" customWidth="1"/>
    <col min="11" max="11" width="27.109375" style="42" customWidth="1"/>
    <col min="12" max="16384" width="9.109375" style="42"/>
  </cols>
  <sheetData>
    <row r="1" spans="1:10" s="45" customFormat="1" ht="32.25" customHeight="1" x14ac:dyDescent="0.3">
      <c r="A1" s="318" t="s">
        <v>287</v>
      </c>
      <c r="B1" s="318"/>
      <c r="C1" s="232" t="s">
        <v>205</v>
      </c>
      <c r="D1" s="232" t="s">
        <v>9</v>
      </c>
      <c r="E1" s="107"/>
      <c r="F1" s="107"/>
      <c r="G1" s="232" t="s">
        <v>4</v>
      </c>
      <c r="H1" s="232" t="s">
        <v>282</v>
      </c>
      <c r="I1" s="232" t="s">
        <v>281</v>
      </c>
      <c r="J1" s="60"/>
    </row>
    <row r="2" spans="1:10" s="45" customFormat="1" x14ac:dyDescent="0.25">
      <c r="A2" s="344" t="s">
        <v>14</v>
      </c>
      <c r="B2" s="344"/>
      <c r="C2" s="234"/>
      <c r="D2" s="129"/>
      <c r="E2" s="129">
        <f>COUNTIF(D3:D21,"Not Met")</f>
        <v>0</v>
      </c>
      <c r="F2" s="130"/>
      <c r="G2" s="129">
        <f>IF(E2,1,0)</f>
        <v>0</v>
      </c>
      <c r="H2" s="165"/>
      <c r="I2" s="165"/>
      <c r="J2" s="61"/>
    </row>
    <row r="3" spans="1:10" ht="15" customHeight="1" x14ac:dyDescent="0.25">
      <c r="A3" s="71">
        <v>1</v>
      </c>
      <c r="B3" s="72" t="s">
        <v>102</v>
      </c>
      <c r="C3" s="72"/>
      <c r="D3" s="78"/>
      <c r="E3" s="135"/>
      <c r="F3" s="119"/>
      <c r="G3" s="328"/>
      <c r="H3" s="78"/>
      <c r="I3" s="78"/>
      <c r="J3" s="59"/>
    </row>
    <row r="4" spans="1:10" ht="65.400000000000006" customHeight="1" x14ac:dyDescent="0.25">
      <c r="A4" s="71"/>
      <c r="B4" s="72" t="s">
        <v>316</v>
      </c>
      <c r="C4" s="72" t="s">
        <v>317</v>
      </c>
      <c r="D4" s="77"/>
      <c r="E4" s="135"/>
      <c r="F4" s="119"/>
      <c r="G4" s="328"/>
      <c r="H4" s="248"/>
      <c r="I4" s="166"/>
      <c r="J4" s="59"/>
    </row>
    <row r="5" spans="1:10" ht="84" customHeight="1" x14ac:dyDescent="0.25">
      <c r="A5" s="71"/>
      <c r="B5" s="72" t="s">
        <v>184</v>
      </c>
      <c r="C5" s="72" t="s">
        <v>396</v>
      </c>
      <c r="D5" s="77"/>
      <c r="E5" s="135"/>
      <c r="F5" s="119"/>
      <c r="G5" s="328"/>
      <c r="H5" s="81"/>
      <c r="I5" s="166"/>
      <c r="J5" s="59"/>
    </row>
    <row r="6" spans="1:10" ht="78.599999999999994" customHeight="1" x14ac:dyDescent="0.25">
      <c r="A6" s="71">
        <v>2</v>
      </c>
      <c r="B6" s="72" t="s">
        <v>185</v>
      </c>
      <c r="C6" s="72" t="s">
        <v>341</v>
      </c>
      <c r="D6" s="77"/>
      <c r="E6" s="135"/>
      <c r="F6" s="119"/>
      <c r="G6" s="328"/>
      <c r="H6" s="136"/>
      <c r="I6" s="166"/>
      <c r="J6" s="59"/>
    </row>
    <row r="7" spans="1:10" ht="63.6" customHeight="1" x14ac:dyDescent="0.25">
      <c r="A7" s="71">
        <v>3</v>
      </c>
      <c r="B7" s="73" t="s">
        <v>342</v>
      </c>
      <c r="C7" s="73" t="s">
        <v>343</v>
      </c>
      <c r="D7" s="77"/>
      <c r="E7" s="135"/>
      <c r="F7" s="119"/>
      <c r="G7" s="328"/>
      <c r="H7" s="136"/>
      <c r="I7" s="120"/>
      <c r="J7" s="62" t="s">
        <v>8</v>
      </c>
    </row>
    <row r="8" spans="1:10" ht="97.2" customHeight="1" x14ac:dyDescent="0.25">
      <c r="A8" s="71">
        <v>4</v>
      </c>
      <c r="B8" s="226" t="s">
        <v>344</v>
      </c>
      <c r="C8" s="73" t="s">
        <v>345</v>
      </c>
      <c r="D8" s="77"/>
      <c r="E8" s="135"/>
      <c r="F8" s="119"/>
      <c r="G8" s="328"/>
      <c r="H8" s="136"/>
      <c r="I8" s="120"/>
      <c r="J8" s="62"/>
    </row>
    <row r="9" spans="1:10" ht="186.6" customHeight="1" x14ac:dyDescent="0.25">
      <c r="A9" s="71">
        <v>5</v>
      </c>
      <c r="B9" s="73" t="s">
        <v>186</v>
      </c>
      <c r="C9" s="73" t="s">
        <v>346</v>
      </c>
      <c r="D9" s="77"/>
      <c r="E9" s="135"/>
      <c r="F9" s="119"/>
      <c r="G9" s="328"/>
      <c r="H9" s="136"/>
      <c r="I9" s="120"/>
      <c r="J9" s="62"/>
    </row>
    <row r="10" spans="1:10" ht="38.4" customHeight="1" x14ac:dyDescent="0.25">
      <c r="A10" s="71">
        <v>6</v>
      </c>
      <c r="B10" s="72" t="s">
        <v>187</v>
      </c>
      <c r="C10" s="72" t="s">
        <v>347</v>
      </c>
      <c r="D10" s="77"/>
      <c r="E10" s="135"/>
      <c r="F10" s="113"/>
      <c r="G10" s="328"/>
      <c r="H10" s="136"/>
      <c r="I10" s="120"/>
    </row>
    <row r="11" spans="1:10" ht="29.7" customHeight="1" x14ac:dyDescent="0.25">
      <c r="A11" s="71">
        <v>7</v>
      </c>
      <c r="B11" s="73" t="s">
        <v>188</v>
      </c>
      <c r="C11" s="73" t="s">
        <v>348</v>
      </c>
      <c r="D11" s="78"/>
      <c r="E11" s="135"/>
      <c r="F11" s="135"/>
      <c r="G11" s="328"/>
      <c r="H11" s="207"/>
      <c r="I11" s="207"/>
    </row>
    <row r="12" spans="1:10" ht="92.4" customHeight="1" x14ac:dyDescent="0.25">
      <c r="A12" s="71"/>
      <c r="B12" s="73" t="s">
        <v>189</v>
      </c>
      <c r="C12" s="73" t="s">
        <v>349</v>
      </c>
      <c r="D12" s="77"/>
      <c r="E12" s="135"/>
      <c r="F12" s="135"/>
      <c r="G12" s="328"/>
      <c r="H12" s="136"/>
      <c r="I12" s="120"/>
    </row>
    <row r="13" spans="1:10" ht="33.6" customHeight="1" x14ac:dyDescent="0.25">
      <c r="A13" s="71"/>
      <c r="B13" s="73" t="s">
        <v>190</v>
      </c>
      <c r="C13" s="73" t="s">
        <v>350</v>
      </c>
      <c r="D13" s="77"/>
      <c r="E13" s="135"/>
      <c r="F13" s="135"/>
      <c r="G13" s="328"/>
      <c r="H13" s="136"/>
      <c r="I13" s="120"/>
    </row>
    <row r="14" spans="1:10" ht="71.400000000000006" customHeight="1" x14ac:dyDescent="0.25">
      <c r="A14" s="71"/>
      <c r="B14" s="73" t="s">
        <v>191</v>
      </c>
      <c r="C14" s="73" t="s">
        <v>351</v>
      </c>
      <c r="D14" s="77"/>
      <c r="E14" s="135"/>
      <c r="F14" s="135"/>
      <c r="G14" s="328"/>
      <c r="H14" s="136"/>
      <c r="I14" s="120"/>
    </row>
    <row r="15" spans="1:10" ht="45" customHeight="1" x14ac:dyDescent="0.25">
      <c r="A15" s="71"/>
      <c r="B15" s="73" t="s">
        <v>192</v>
      </c>
      <c r="C15" s="73" t="s">
        <v>352</v>
      </c>
      <c r="D15" s="77"/>
      <c r="E15" s="135"/>
      <c r="F15" s="135"/>
      <c r="G15" s="328"/>
      <c r="H15" s="136"/>
      <c r="I15" s="120"/>
    </row>
    <row r="16" spans="1:10" ht="49.8" customHeight="1" x14ac:dyDescent="0.25">
      <c r="A16" s="71"/>
      <c r="B16" s="73" t="s">
        <v>193</v>
      </c>
      <c r="C16" s="73" t="s">
        <v>353</v>
      </c>
      <c r="D16" s="77"/>
      <c r="E16" s="135"/>
      <c r="F16" s="135"/>
      <c r="G16" s="328"/>
      <c r="H16" s="136"/>
      <c r="I16" s="120"/>
    </row>
    <row r="17" spans="1:10" ht="70.8" customHeight="1" x14ac:dyDescent="0.25">
      <c r="A17" s="71">
        <v>8</v>
      </c>
      <c r="B17" s="72" t="s">
        <v>194</v>
      </c>
      <c r="C17" s="72" t="s">
        <v>354</v>
      </c>
      <c r="D17" s="77"/>
      <c r="E17" s="135"/>
      <c r="F17" s="113"/>
      <c r="G17" s="328"/>
      <c r="H17" s="136"/>
      <c r="I17" s="120"/>
    </row>
    <row r="18" spans="1:10" ht="63.6" customHeight="1" x14ac:dyDescent="0.25">
      <c r="A18" s="71">
        <v>9</v>
      </c>
      <c r="B18" s="72" t="s">
        <v>141</v>
      </c>
      <c r="C18" s="72" t="s">
        <v>355</v>
      </c>
      <c r="D18" s="77"/>
      <c r="E18" s="135"/>
      <c r="F18" s="113"/>
      <c r="G18" s="328"/>
      <c r="H18" s="136"/>
      <c r="I18" s="120"/>
    </row>
    <row r="19" spans="1:10" ht="51.6" customHeight="1" x14ac:dyDescent="0.25">
      <c r="A19" s="71">
        <v>10</v>
      </c>
      <c r="B19" s="73" t="s">
        <v>195</v>
      </c>
      <c r="C19" s="73" t="s">
        <v>356</v>
      </c>
      <c r="D19" s="77"/>
      <c r="E19" s="135"/>
      <c r="F19" s="113"/>
      <c r="G19" s="328"/>
      <c r="H19" s="136"/>
      <c r="I19" s="120"/>
      <c r="J19" s="59" t="s">
        <v>3</v>
      </c>
    </row>
    <row r="20" spans="1:10" ht="111.6" customHeight="1" x14ac:dyDescent="0.25">
      <c r="A20" s="71">
        <v>11</v>
      </c>
      <c r="B20" s="72" t="s">
        <v>357</v>
      </c>
      <c r="C20" s="72" t="s">
        <v>358</v>
      </c>
      <c r="D20" s="77"/>
      <c r="E20" s="135"/>
      <c r="F20" s="135"/>
      <c r="G20" s="328"/>
      <c r="H20" s="136"/>
      <c r="I20" s="120"/>
    </row>
    <row r="21" spans="1:10" ht="86.4" customHeight="1" x14ac:dyDescent="0.25">
      <c r="A21" s="71">
        <v>12</v>
      </c>
      <c r="B21" s="72" t="s">
        <v>196</v>
      </c>
      <c r="C21" s="72" t="s">
        <v>359</v>
      </c>
      <c r="D21" s="77"/>
      <c r="E21" s="135"/>
      <c r="F21" s="135"/>
      <c r="G21" s="328"/>
      <c r="H21" s="136"/>
      <c r="I21" s="120"/>
    </row>
    <row r="22" spans="1:10" s="102" customFormat="1" ht="51" customHeight="1" x14ac:dyDescent="0.3">
      <c r="A22" s="338" t="s">
        <v>398</v>
      </c>
      <c r="B22" s="338"/>
      <c r="C22" s="281" t="s">
        <v>399</v>
      </c>
      <c r="D22" s="122"/>
      <c r="E22" s="108">
        <f>COUNTIF(D24:D32,"Not Met")</f>
        <v>0</v>
      </c>
      <c r="F22" s="106"/>
      <c r="G22" s="108">
        <f>IF(E22,1,0)</f>
        <v>0</v>
      </c>
      <c r="H22" s="167"/>
      <c r="I22" s="167"/>
      <c r="J22" s="101"/>
    </row>
    <row r="23" spans="1:10" s="46" customFormat="1" ht="27.75" customHeight="1" x14ac:dyDescent="0.25">
      <c r="A23" s="339" t="s">
        <v>42</v>
      </c>
      <c r="B23" s="339"/>
      <c r="C23" s="339"/>
      <c r="D23" s="339"/>
      <c r="E23" s="138"/>
      <c r="F23" s="138"/>
      <c r="G23" s="340"/>
      <c r="H23" s="345"/>
      <c r="I23" s="345"/>
      <c r="J23" s="64"/>
    </row>
    <row r="24" spans="1:10" ht="73.8" customHeight="1" x14ac:dyDescent="0.25">
      <c r="A24" s="71">
        <v>13</v>
      </c>
      <c r="B24" s="73" t="s">
        <v>360</v>
      </c>
      <c r="C24" s="73" t="s">
        <v>361</v>
      </c>
      <c r="D24" s="77"/>
      <c r="E24" s="135"/>
      <c r="F24" s="135"/>
      <c r="G24" s="340"/>
      <c r="H24" s="81"/>
      <c r="I24" s="81"/>
    </row>
    <row r="25" spans="1:10" ht="102" customHeight="1" x14ac:dyDescent="0.25">
      <c r="A25" s="71">
        <v>14</v>
      </c>
      <c r="B25" s="73" t="s">
        <v>362</v>
      </c>
      <c r="C25" s="73" t="s">
        <v>363</v>
      </c>
      <c r="D25" s="77"/>
      <c r="E25" s="135"/>
      <c r="F25" s="135"/>
      <c r="G25" s="340"/>
      <c r="H25" s="168"/>
      <c r="I25" s="162"/>
    </row>
    <row r="26" spans="1:10" ht="76.8" customHeight="1" x14ac:dyDescent="0.25">
      <c r="A26" s="71">
        <v>15</v>
      </c>
      <c r="B26" s="73" t="s">
        <v>197</v>
      </c>
      <c r="C26" s="73" t="s">
        <v>364</v>
      </c>
      <c r="D26" s="77"/>
      <c r="E26" s="135"/>
      <c r="F26" s="135"/>
      <c r="G26" s="340"/>
      <c r="H26" s="120"/>
      <c r="I26" s="120"/>
    </row>
    <row r="27" spans="1:10" ht="99.6" customHeight="1" x14ac:dyDescent="0.25">
      <c r="A27" s="71">
        <v>16</v>
      </c>
      <c r="B27" s="73" t="s">
        <v>198</v>
      </c>
      <c r="C27" s="73" t="s">
        <v>365</v>
      </c>
      <c r="D27" s="77"/>
      <c r="E27" s="135"/>
      <c r="F27" s="135"/>
      <c r="G27" s="340"/>
      <c r="H27" s="120"/>
      <c r="I27" s="120"/>
    </row>
    <row r="28" spans="1:10" ht="160.19999999999999" customHeight="1" x14ac:dyDescent="0.25">
      <c r="A28" s="71">
        <v>17</v>
      </c>
      <c r="B28" s="199" t="s">
        <v>451</v>
      </c>
      <c r="C28" s="199" t="s">
        <v>452</v>
      </c>
      <c r="D28" s="77"/>
      <c r="E28" s="135"/>
      <c r="F28" s="135"/>
      <c r="G28" s="340"/>
      <c r="H28" s="120"/>
      <c r="I28" s="120"/>
    </row>
    <row r="29" spans="1:10" ht="69" customHeight="1" x14ac:dyDescent="0.25">
      <c r="A29" s="71">
        <v>18</v>
      </c>
      <c r="B29" s="227" t="s">
        <v>366</v>
      </c>
      <c r="C29" s="227" t="s">
        <v>367</v>
      </c>
      <c r="D29" s="77"/>
      <c r="E29" s="135"/>
      <c r="F29" s="135"/>
      <c r="G29" s="340"/>
      <c r="H29" s="120"/>
      <c r="I29" s="120"/>
    </row>
    <row r="30" spans="1:10" ht="79.2" customHeight="1" x14ac:dyDescent="0.25">
      <c r="A30" s="71">
        <v>19</v>
      </c>
      <c r="B30" s="214" t="s">
        <v>368</v>
      </c>
      <c r="C30" s="214" t="s">
        <v>369</v>
      </c>
      <c r="D30" s="77"/>
      <c r="E30" s="135"/>
      <c r="F30" s="135"/>
      <c r="G30" s="340"/>
      <c r="H30" s="120"/>
      <c r="I30" s="120"/>
    </row>
    <row r="31" spans="1:10" ht="78" customHeight="1" x14ac:dyDescent="0.25">
      <c r="A31" s="74">
        <v>20</v>
      </c>
      <c r="B31" s="72" t="s">
        <v>370</v>
      </c>
      <c r="C31" s="72" t="s">
        <v>371</v>
      </c>
      <c r="D31" s="77"/>
      <c r="E31" s="135"/>
      <c r="F31" s="135"/>
      <c r="G31" s="340"/>
      <c r="H31" s="161"/>
      <c r="I31" s="120"/>
    </row>
    <row r="32" spans="1:10" ht="81.599999999999994" customHeight="1" x14ac:dyDescent="0.25">
      <c r="A32" s="74">
        <v>21</v>
      </c>
      <c r="B32" s="72" t="s">
        <v>199</v>
      </c>
      <c r="C32" s="72" t="s">
        <v>372</v>
      </c>
      <c r="D32" s="77"/>
      <c r="E32" s="135"/>
      <c r="F32" s="135"/>
      <c r="G32" s="340"/>
      <c r="H32" s="120"/>
      <c r="I32" s="120"/>
    </row>
    <row r="33" spans="1:10" s="102" customFormat="1" ht="16.5" customHeight="1" x14ac:dyDescent="0.3">
      <c r="A33" s="342" t="s">
        <v>63</v>
      </c>
      <c r="B33" s="343"/>
      <c r="C33" s="343"/>
      <c r="D33" s="343"/>
      <c r="E33" s="108">
        <f>COUNTIF(D34:D44,"Not Met")</f>
        <v>0</v>
      </c>
      <c r="F33" s="106"/>
      <c r="G33" s="108">
        <f>IF(E33,1,0)</f>
        <v>0</v>
      </c>
      <c r="H33" s="167"/>
      <c r="I33" s="167"/>
      <c r="J33" s="101"/>
    </row>
    <row r="34" spans="1:10" ht="85.2" customHeight="1" x14ac:dyDescent="0.25">
      <c r="A34" s="71">
        <v>22</v>
      </c>
      <c r="B34" s="72" t="s">
        <v>373</v>
      </c>
      <c r="C34" s="72" t="s">
        <v>374</v>
      </c>
      <c r="D34" s="77"/>
      <c r="E34" s="135"/>
      <c r="F34" s="135"/>
      <c r="G34" s="158"/>
      <c r="H34" s="136"/>
      <c r="I34" s="120"/>
    </row>
    <row r="35" spans="1:10" ht="74.400000000000006" customHeight="1" x14ac:dyDescent="0.25">
      <c r="A35" s="71">
        <v>23</v>
      </c>
      <c r="B35" s="73" t="s">
        <v>375</v>
      </c>
      <c r="C35" s="73" t="s">
        <v>376</v>
      </c>
      <c r="D35" s="77"/>
      <c r="E35" s="135"/>
      <c r="F35" s="144"/>
      <c r="G35" s="137"/>
      <c r="H35" s="136"/>
      <c r="I35" s="120"/>
    </row>
    <row r="36" spans="1:10" ht="49.2" customHeight="1" x14ac:dyDescent="0.25">
      <c r="A36" s="71">
        <v>24</v>
      </c>
      <c r="B36" s="73" t="s">
        <v>377</v>
      </c>
      <c r="C36" s="73" t="s">
        <v>378</v>
      </c>
      <c r="D36" s="77"/>
      <c r="E36" s="135"/>
      <c r="F36" s="144"/>
      <c r="G36" s="137"/>
      <c r="H36" s="136"/>
      <c r="I36" s="136"/>
    </row>
    <row r="37" spans="1:10" ht="86.4" customHeight="1" x14ac:dyDescent="0.25">
      <c r="A37" s="71">
        <v>25</v>
      </c>
      <c r="B37" s="73" t="s">
        <v>397</v>
      </c>
      <c r="C37" s="73" t="s">
        <v>379</v>
      </c>
      <c r="D37" s="77"/>
      <c r="E37" s="135"/>
      <c r="F37" s="144"/>
      <c r="G37" s="137"/>
      <c r="H37" s="136"/>
      <c r="I37" s="136"/>
    </row>
    <row r="38" spans="1:10" ht="149.4" customHeight="1" x14ac:dyDescent="0.25">
      <c r="A38" s="85">
        <v>26</v>
      </c>
      <c r="B38" s="72" t="s">
        <v>380</v>
      </c>
      <c r="C38" s="72" t="s">
        <v>381</v>
      </c>
      <c r="D38" s="77"/>
      <c r="E38" s="135"/>
      <c r="F38" s="144"/>
      <c r="G38" s="137"/>
      <c r="H38" s="136"/>
      <c r="I38" s="120"/>
    </row>
    <row r="39" spans="1:10" ht="64.8" customHeight="1" x14ac:dyDescent="0.25">
      <c r="A39" s="71">
        <v>27</v>
      </c>
      <c r="B39" s="72" t="s">
        <v>382</v>
      </c>
      <c r="C39" s="72" t="s">
        <v>383</v>
      </c>
      <c r="D39" s="77"/>
      <c r="E39" s="135"/>
      <c r="F39" s="144"/>
      <c r="G39" s="137"/>
      <c r="H39" s="136"/>
      <c r="I39" s="136"/>
    </row>
    <row r="40" spans="1:10" ht="36" customHeight="1" x14ac:dyDescent="0.25">
      <c r="A40" s="71"/>
      <c r="B40" s="72" t="s">
        <v>142</v>
      </c>
      <c r="C40" s="72" t="s">
        <v>384</v>
      </c>
      <c r="D40" s="77"/>
      <c r="E40" s="135"/>
      <c r="F40" s="144"/>
      <c r="G40" s="137"/>
      <c r="H40" s="136"/>
      <c r="I40" s="136"/>
    </row>
    <row r="41" spans="1:10" ht="13.95" customHeight="1" x14ac:dyDescent="0.25">
      <c r="A41" s="71"/>
      <c r="B41" s="72" t="s">
        <v>64</v>
      </c>
      <c r="C41" s="72" t="s">
        <v>385</v>
      </c>
      <c r="D41" s="77"/>
      <c r="E41" s="135"/>
      <c r="F41" s="144"/>
      <c r="G41" s="137"/>
      <c r="H41" s="136"/>
      <c r="I41" s="136"/>
    </row>
    <row r="42" spans="1:10" ht="13.2" customHeight="1" x14ac:dyDescent="0.25">
      <c r="A42" s="71"/>
      <c r="B42" s="72" t="s">
        <v>60</v>
      </c>
      <c r="C42" s="72" t="s">
        <v>386</v>
      </c>
      <c r="D42" s="77"/>
      <c r="E42" s="135"/>
      <c r="F42" s="144"/>
      <c r="G42" s="137"/>
      <c r="H42" s="136"/>
      <c r="I42" s="120"/>
    </row>
    <row r="43" spans="1:10" ht="36.6" customHeight="1" x14ac:dyDescent="0.25">
      <c r="A43" s="71"/>
      <c r="B43" s="72" t="s">
        <v>61</v>
      </c>
      <c r="C43" s="72" t="s">
        <v>387</v>
      </c>
      <c r="D43" s="77"/>
      <c r="E43" s="135"/>
      <c r="F43" s="144"/>
      <c r="G43" s="137"/>
      <c r="H43" s="136"/>
      <c r="I43" s="120"/>
    </row>
    <row r="44" spans="1:10" s="57" customFormat="1" ht="33.6" customHeight="1" x14ac:dyDescent="0.25">
      <c r="A44" s="71"/>
      <c r="B44" s="75" t="s">
        <v>62</v>
      </c>
      <c r="C44" s="73" t="s">
        <v>388</v>
      </c>
      <c r="D44" s="77"/>
      <c r="E44" s="139"/>
      <c r="F44" s="157"/>
      <c r="G44" s="137"/>
      <c r="H44" s="136"/>
      <c r="I44" s="120"/>
      <c r="J44" s="65"/>
    </row>
    <row r="45" spans="1:10" s="102" customFormat="1" ht="15.6" x14ac:dyDescent="0.3">
      <c r="A45" s="338" t="s">
        <v>51</v>
      </c>
      <c r="B45" s="338"/>
      <c r="C45" s="233"/>
      <c r="D45" s="122"/>
      <c r="E45" s="108">
        <f>COUNTIF(D46,"Not Met")</f>
        <v>0</v>
      </c>
      <c r="F45" s="106"/>
      <c r="G45" s="117">
        <f>IF(E45,1,0)</f>
        <v>0</v>
      </c>
      <c r="H45" s="167"/>
      <c r="I45" s="167"/>
      <c r="J45" s="101"/>
    </row>
    <row r="46" spans="1:10" ht="134.4" customHeight="1" x14ac:dyDescent="0.25">
      <c r="A46" s="71">
        <v>28</v>
      </c>
      <c r="B46" s="73" t="s">
        <v>389</v>
      </c>
      <c r="C46" s="73" t="s">
        <v>390</v>
      </c>
      <c r="D46" s="77"/>
      <c r="E46" s="135"/>
      <c r="F46" s="135"/>
      <c r="G46" s="114"/>
      <c r="H46" s="136"/>
      <c r="I46" s="120"/>
    </row>
    <row r="47" spans="1:10" s="102" customFormat="1" ht="15.6" x14ac:dyDescent="0.3">
      <c r="A47" s="338" t="s">
        <v>65</v>
      </c>
      <c r="B47" s="338"/>
      <c r="C47" s="233"/>
      <c r="D47" s="122"/>
      <c r="E47" s="108">
        <f>COUNTIF(D48:D50,"Not Met")</f>
        <v>0</v>
      </c>
      <c r="F47" s="106"/>
      <c r="G47" s="108">
        <f>IF(E47,1,0)</f>
        <v>0</v>
      </c>
      <c r="H47" s="167"/>
      <c r="I47" s="167"/>
      <c r="J47" s="101"/>
    </row>
    <row r="48" spans="1:10" ht="75.599999999999994" customHeight="1" x14ac:dyDescent="0.25">
      <c r="A48" s="71">
        <v>29</v>
      </c>
      <c r="B48" s="73" t="s">
        <v>391</v>
      </c>
      <c r="C48" s="73" t="s">
        <v>392</v>
      </c>
      <c r="D48" s="77"/>
      <c r="E48" s="140"/>
      <c r="F48" s="140"/>
      <c r="G48" s="341"/>
      <c r="H48" s="136"/>
      <c r="I48" s="120"/>
    </row>
    <row r="49" spans="1:10" s="58" customFormat="1" ht="111.6" customHeight="1" x14ac:dyDescent="0.25">
      <c r="A49" s="71">
        <v>30</v>
      </c>
      <c r="B49" s="72" t="s">
        <v>393</v>
      </c>
      <c r="C49" s="72" t="s">
        <v>394</v>
      </c>
      <c r="D49" s="77"/>
      <c r="E49" s="139"/>
      <c r="F49" s="140"/>
      <c r="G49" s="341"/>
      <c r="H49" s="136"/>
      <c r="I49" s="120"/>
      <c r="J49" s="66"/>
    </row>
    <row r="50" spans="1:10" ht="88.8" customHeight="1" x14ac:dyDescent="0.25">
      <c r="A50" s="71">
        <v>31</v>
      </c>
      <c r="B50" s="73" t="s">
        <v>395</v>
      </c>
      <c r="C50" s="73" t="s">
        <v>454</v>
      </c>
      <c r="D50" s="77"/>
      <c r="E50" s="140"/>
      <c r="F50" s="140"/>
      <c r="G50" s="341"/>
      <c r="H50" s="136"/>
      <c r="I50" s="120"/>
    </row>
    <row r="51" spans="1:10" s="102" customFormat="1" ht="15.6" x14ac:dyDescent="0.3">
      <c r="A51" s="338" t="s">
        <v>52</v>
      </c>
      <c r="B51" s="338"/>
      <c r="C51" s="233"/>
      <c r="D51" s="122"/>
      <c r="E51" s="108">
        <f>COUNTIF(D52:D52,"Not Met")</f>
        <v>0</v>
      </c>
      <c r="F51" s="106"/>
      <c r="G51" s="108">
        <f>IF(E51,1,0)</f>
        <v>0</v>
      </c>
      <c r="H51" s="169"/>
      <c r="I51" s="167"/>
      <c r="J51" s="101"/>
    </row>
    <row r="52" spans="1:10" ht="113.4" customHeight="1" x14ac:dyDescent="0.25">
      <c r="A52" s="71">
        <v>32</v>
      </c>
      <c r="B52" s="73" t="s">
        <v>453</v>
      </c>
      <c r="C52" s="73" t="s">
        <v>455</v>
      </c>
      <c r="D52" s="77"/>
      <c r="E52" s="139"/>
      <c r="F52" s="140"/>
      <c r="G52" s="198"/>
      <c r="H52" s="136"/>
      <c r="I52" s="120"/>
    </row>
    <row r="53" spans="1:10" s="45" customFormat="1" ht="15.6" x14ac:dyDescent="0.3">
      <c r="A53" s="76" t="s">
        <v>165</v>
      </c>
      <c r="B53" s="134"/>
      <c r="C53" s="134"/>
      <c r="D53" s="122"/>
      <c r="E53" s="122"/>
      <c r="F53" s="122"/>
      <c r="G53" s="108">
        <f>SUM(G2,G22,G33,G45,G47,G51)</f>
        <v>0</v>
      </c>
      <c r="H53" s="165"/>
      <c r="I53" s="165"/>
      <c r="J53" s="60"/>
    </row>
  </sheetData>
  <sheetProtection formatRows="0" selectLockedCells="1"/>
  <mergeCells count="12">
    <mergeCell ref="A1:B1"/>
    <mergeCell ref="A2:B2"/>
    <mergeCell ref="A22:B22"/>
    <mergeCell ref="G3:G21"/>
    <mergeCell ref="H23:I23"/>
    <mergeCell ref="A45:B45"/>
    <mergeCell ref="A47:B47"/>
    <mergeCell ref="A51:B51"/>
    <mergeCell ref="A23:D23"/>
    <mergeCell ref="G23:G32"/>
    <mergeCell ref="G48:G50"/>
    <mergeCell ref="A33:D33"/>
  </mergeCells>
  <phoneticPr fontId="2" type="noConversion"/>
  <dataValidations xWindow="357" yWindow="130" count="2">
    <dataValidation type="list" allowBlank="1" showInputMessage="1" showErrorMessage="1" sqref="D22" xr:uid="{00000000-0002-0000-0500-000000000000}">
      <formula1>$F$3:$F$17</formula1>
    </dataValidation>
    <dataValidation type="list" allowBlank="1" showInputMessage="1" showErrorMessage="1" sqref="D52 D46 D48:D50 D4:D10 D12:D21 D24:D32 D34:D44" xr:uid="{E217E21A-42A4-4734-8E1E-69CBFA3C94A9}">
      <formula1>"Met, N/A, Not Met"</formula1>
    </dataValidation>
  </dataValidations>
  <printOptions horizontalCentered="1"/>
  <pageMargins left="0.5" right="0.25" top="0.5" bottom="0.5" header="0.5" footer="0.25"/>
  <pageSetup scale="84" orientation="landscape" horizontalDpi="300" verticalDpi="300" r:id="rId1"/>
  <headerFooter alignWithMargins="0">
    <oddFooter>&amp;L&amp;F&amp;C&amp;D&amp;R&amp;A</oddFooter>
  </headerFooter>
  <rowBreaks count="2" manualBreakCount="2">
    <brk id="32" max="7" man="1"/>
    <brk id="46"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0"/>
    <pageSetUpPr fitToPage="1"/>
  </sheetPr>
  <dimension ref="A1:J14"/>
  <sheetViews>
    <sheetView showGridLines="0" zoomScale="130" zoomScaleNormal="130" workbookViewId="0">
      <pane ySplit="1" topLeftCell="A2" activePane="bottomLeft" state="frozen"/>
      <selection activeCell="G25" sqref="G25"/>
      <selection pane="bottomLeft" activeCell="H3" sqref="H3"/>
    </sheetView>
  </sheetViews>
  <sheetFormatPr defaultColWidth="9.109375" defaultRowHeight="13.2" x14ac:dyDescent="0.25"/>
  <cols>
    <col min="1" max="1" width="3.44140625" style="37" customWidth="1"/>
    <col min="2" max="3" width="75.5546875" style="38" customWidth="1"/>
    <col min="4" max="4" width="12.5546875" style="43" customWidth="1"/>
    <col min="5" max="5" width="6.44140625" style="39" hidden="1" customWidth="1"/>
    <col min="6" max="6" width="13.44140625" style="39" hidden="1" customWidth="1"/>
    <col min="7" max="7" width="6.5546875" style="40" customWidth="1"/>
    <col min="8" max="8" width="30.33203125" style="172" customWidth="1"/>
    <col min="9" max="9" width="26.6640625" style="172" customWidth="1"/>
    <col min="10" max="10" width="27.44140625" style="41" hidden="1" customWidth="1"/>
    <col min="11" max="11" width="27.109375" style="41" customWidth="1"/>
    <col min="12" max="16384" width="9.109375" style="41"/>
  </cols>
  <sheetData>
    <row r="1" spans="1:10" s="48" customFormat="1" ht="32.25" customHeight="1" x14ac:dyDescent="0.3">
      <c r="A1" s="318" t="s">
        <v>288</v>
      </c>
      <c r="B1" s="318"/>
      <c r="C1" s="249" t="s">
        <v>205</v>
      </c>
      <c r="D1" s="249" t="s">
        <v>9</v>
      </c>
      <c r="E1" s="107"/>
      <c r="F1" s="107"/>
      <c r="G1" s="249" t="s">
        <v>4</v>
      </c>
      <c r="H1" s="249" t="s">
        <v>282</v>
      </c>
      <c r="I1" s="249" t="s">
        <v>281</v>
      </c>
    </row>
    <row r="2" spans="1:10" s="103" customFormat="1" ht="15.6" x14ac:dyDescent="0.3">
      <c r="A2" s="327" t="s">
        <v>126</v>
      </c>
      <c r="B2" s="327"/>
      <c r="C2" s="264"/>
      <c r="D2" s="265"/>
      <c r="E2" s="256">
        <f>COUNTIF(D3:D5,"Not Met")</f>
        <v>0</v>
      </c>
      <c r="F2" s="266"/>
      <c r="G2" s="256">
        <f>IF(E2,1,0)</f>
        <v>0</v>
      </c>
      <c r="H2" s="165"/>
      <c r="I2" s="165"/>
    </row>
    <row r="3" spans="1:10" ht="107.4" customHeight="1" x14ac:dyDescent="0.25">
      <c r="A3" s="85">
        <v>1</v>
      </c>
      <c r="B3" s="83" t="s">
        <v>296</v>
      </c>
      <c r="C3" s="83" t="s">
        <v>400</v>
      </c>
      <c r="D3" s="77"/>
      <c r="E3" s="135"/>
      <c r="F3" s="109"/>
      <c r="G3" s="336"/>
      <c r="H3" s="136"/>
      <c r="I3" s="120"/>
      <c r="J3" s="41" t="s">
        <v>8</v>
      </c>
    </row>
    <row r="4" spans="1:10" ht="132" customHeight="1" x14ac:dyDescent="0.25">
      <c r="A4" s="85">
        <v>2</v>
      </c>
      <c r="B4" s="81" t="s">
        <v>166</v>
      </c>
      <c r="C4" s="81" t="s">
        <v>401</v>
      </c>
      <c r="D4" s="77"/>
      <c r="E4" s="135"/>
      <c r="F4" s="250"/>
      <c r="G4" s="336"/>
      <c r="H4" s="136"/>
      <c r="I4" s="120"/>
      <c r="J4" s="41" t="s">
        <v>7</v>
      </c>
    </row>
    <row r="5" spans="1:10" ht="54" customHeight="1" x14ac:dyDescent="0.25">
      <c r="A5" s="85">
        <v>3</v>
      </c>
      <c r="B5" s="83" t="s">
        <v>143</v>
      </c>
      <c r="C5" s="83" t="s">
        <v>297</v>
      </c>
      <c r="D5" s="77"/>
      <c r="E5" s="135"/>
      <c r="F5" s="250"/>
      <c r="G5" s="336"/>
      <c r="H5" s="136"/>
      <c r="I5" s="120"/>
    </row>
    <row r="6" spans="1:10" s="99" customFormat="1" ht="15" customHeight="1" x14ac:dyDescent="0.3">
      <c r="A6" s="327" t="s">
        <v>127</v>
      </c>
      <c r="B6" s="327"/>
      <c r="C6" s="264"/>
      <c r="D6" s="148"/>
      <c r="E6" s="256">
        <f>COUNTIF(D7:D13,"Not Met")</f>
        <v>0</v>
      </c>
      <c r="F6" s="266"/>
      <c r="G6" s="256">
        <f>IF(E6,1,0)</f>
        <v>0</v>
      </c>
      <c r="H6" s="165"/>
      <c r="I6" s="165"/>
    </row>
    <row r="7" spans="1:10" ht="188.4" customHeight="1" x14ac:dyDescent="0.25">
      <c r="A7" s="82">
        <v>4</v>
      </c>
      <c r="B7" s="81" t="s">
        <v>402</v>
      </c>
      <c r="C7" s="81" t="s">
        <v>403</v>
      </c>
      <c r="D7" s="77"/>
      <c r="E7" s="135"/>
      <c r="F7" s="135"/>
      <c r="G7" s="328"/>
      <c r="H7" s="120"/>
      <c r="I7" s="120"/>
    </row>
    <row r="8" spans="1:10" ht="240.6" customHeight="1" x14ac:dyDescent="0.25">
      <c r="A8" s="82">
        <v>5</v>
      </c>
      <c r="B8" s="81" t="s">
        <v>404</v>
      </c>
      <c r="C8" s="81" t="s">
        <v>448</v>
      </c>
      <c r="D8" s="77"/>
      <c r="E8" s="135"/>
      <c r="F8" s="135"/>
      <c r="G8" s="328"/>
      <c r="H8" s="120"/>
      <c r="I8" s="120"/>
    </row>
    <row r="9" spans="1:10" ht="195" customHeight="1" x14ac:dyDescent="0.25">
      <c r="A9" s="82">
        <v>6</v>
      </c>
      <c r="B9" s="81" t="s">
        <v>298</v>
      </c>
      <c r="C9" s="81" t="s">
        <v>299</v>
      </c>
      <c r="D9" s="77"/>
      <c r="E9" s="135"/>
      <c r="F9" s="135"/>
      <c r="G9" s="328"/>
      <c r="H9" s="120"/>
      <c r="I9" s="120"/>
    </row>
    <row r="10" spans="1:10" ht="135.6" customHeight="1" x14ac:dyDescent="0.25">
      <c r="A10" s="82">
        <v>7</v>
      </c>
      <c r="B10" s="81" t="s">
        <v>405</v>
      </c>
      <c r="C10" s="81" t="s">
        <v>449</v>
      </c>
      <c r="D10" s="77"/>
      <c r="E10" s="135"/>
      <c r="F10" s="135"/>
      <c r="G10" s="328"/>
      <c r="H10" s="120"/>
      <c r="I10" s="120"/>
    </row>
    <row r="11" spans="1:10" ht="118.95" customHeight="1" x14ac:dyDescent="0.25">
      <c r="A11" s="82">
        <v>8</v>
      </c>
      <c r="B11" s="81" t="s">
        <v>300</v>
      </c>
      <c r="C11" s="81" t="s">
        <v>406</v>
      </c>
      <c r="D11" s="77"/>
      <c r="E11" s="135"/>
      <c r="F11" s="135"/>
      <c r="G11" s="328"/>
      <c r="H11" s="120"/>
      <c r="I11" s="120"/>
    </row>
    <row r="12" spans="1:10" ht="97.2" customHeight="1" x14ac:dyDescent="0.25">
      <c r="A12" s="82">
        <v>9</v>
      </c>
      <c r="B12" s="83" t="s">
        <v>407</v>
      </c>
      <c r="C12" s="83" t="s">
        <v>301</v>
      </c>
      <c r="D12" s="77"/>
      <c r="E12" s="135"/>
      <c r="F12" s="135"/>
      <c r="G12" s="328"/>
      <c r="H12" s="120"/>
      <c r="I12" s="120"/>
    </row>
    <row r="13" spans="1:10" ht="99" customHeight="1" x14ac:dyDescent="0.25">
      <c r="A13" s="82">
        <v>10</v>
      </c>
      <c r="B13" s="83" t="s">
        <v>302</v>
      </c>
      <c r="C13" s="83" t="s">
        <v>408</v>
      </c>
      <c r="D13" s="77"/>
      <c r="E13" s="135"/>
      <c r="F13" s="135"/>
      <c r="G13" s="328"/>
      <c r="H13" s="120"/>
      <c r="I13" s="120"/>
    </row>
    <row r="14" spans="1:10" s="48" customFormat="1" ht="16.5" customHeight="1" x14ac:dyDescent="0.3">
      <c r="A14" s="277" t="s">
        <v>16</v>
      </c>
      <c r="B14" s="262"/>
      <c r="C14" s="262"/>
      <c r="D14" s="148"/>
      <c r="E14" s="268"/>
      <c r="F14" s="268"/>
      <c r="G14" s="256">
        <f>SUM(G2, G6)</f>
        <v>0</v>
      </c>
      <c r="H14" s="165"/>
      <c r="I14" s="165"/>
    </row>
  </sheetData>
  <sheetProtection selectLockedCells="1"/>
  <mergeCells count="5">
    <mergeCell ref="G7:G13"/>
    <mergeCell ref="A1:B1"/>
    <mergeCell ref="G3:G5"/>
    <mergeCell ref="A2:B2"/>
    <mergeCell ref="A6:B6"/>
  </mergeCells>
  <phoneticPr fontId="2" type="noConversion"/>
  <dataValidations xWindow="357" yWindow="130" count="2">
    <dataValidation type="list" allowBlank="1" showInputMessage="1" showErrorMessage="1" sqref="D6" xr:uid="{00000000-0002-0000-0600-000000000000}">
      <formula1>$F$4:$F$5</formula1>
    </dataValidation>
    <dataValidation type="list" allowBlank="1" showInputMessage="1" showErrorMessage="1" sqref="D3:D5 D7:D13" xr:uid="{C107FA82-3700-4516-ABFD-2D9A6E3F6904}">
      <formula1>"Met, N/A, Not Met"</formula1>
    </dataValidation>
  </dataValidations>
  <printOptions horizontalCentered="1"/>
  <pageMargins left="0.5" right="0.25" top="0.5" bottom="0.5" header="0.5" footer="0.25"/>
  <pageSetup scale="57" fitToHeight="0" orientation="landscape" horizontalDpi="300" verticalDpi="300" r:id="rId1"/>
  <headerFooter alignWithMargins="0">
    <oddFooter>&amp;L&amp;F&amp;C&amp;D&amp;R&amp;A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1:UM16"/>
  <sheetViews>
    <sheetView showGridLines="0" zoomScaleNormal="100" zoomScaleSheetLayoutView="100" workbookViewId="0">
      <selection activeCell="H3" sqref="H3"/>
    </sheetView>
  </sheetViews>
  <sheetFormatPr defaultColWidth="9.109375" defaultRowHeight="13.2" x14ac:dyDescent="0.25"/>
  <cols>
    <col min="1" max="1" width="3.44140625" style="89" customWidth="1"/>
    <col min="2" max="2" width="65.6640625" style="88" customWidth="1"/>
    <col min="3" max="3" width="70.6640625" style="88" customWidth="1"/>
    <col min="4" max="4" width="11.88671875" style="43" customWidth="1"/>
    <col min="5" max="5" width="5.6640625" style="56" hidden="1" customWidth="1"/>
    <col min="6" max="6" width="0.109375" style="56" customWidth="1"/>
    <col min="7" max="7" width="7.5546875" style="251" customWidth="1"/>
    <col min="8" max="8" width="38.109375" style="172" customWidth="1"/>
    <col min="9" max="9" width="26.5546875" style="172" customWidth="1"/>
    <col min="10" max="10" width="27.44140625" style="70" hidden="1" customWidth="1"/>
    <col min="11" max="11" width="27.109375" style="70" customWidth="1"/>
    <col min="12" max="16384" width="9.109375" style="70"/>
  </cols>
  <sheetData>
    <row r="1" spans="1:559" s="48" customFormat="1" ht="32.25" customHeight="1" x14ac:dyDescent="0.3">
      <c r="A1" s="318" t="s">
        <v>289</v>
      </c>
      <c r="B1" s="318"/>
      <c r="C1" s="249" t="s">
        <v>205</v>
      </c>
      <c r="D1" s="249" t="s">
        <v>9</v>
      </c>
      <c r="E1" s="107"/>
      <c r="F1" s="107"/>
      <c r="G1" s="249" t="s">
        <v>4</v>
      </c>
      <c r="H1" s="249" t="s">
        <v>282</v>
      </c>
      <c r="I1" s="249" t="s">
        <v>281</v>
      </c>
    </row>
    <row r="2" spans="1:559" s="98" customFormat="1" ht="16.350000000000001" customHeight="1" x14ac:dyDescent="0.25">
      <c r="A2" s="333" t="s">
        <v>66</v>
      </c>
      <c r="B2" s="333"/>
      <c r="C2" s="270"/>
      <c r="D2" s="163"/>
      <c r="E2" s="282">
        <f>COUNTIF(D3:D5,"Not Met")</f>
        <v>0</v>
      </c>
      <c r="F2" s="283"/>
      <c r="G2" s="284">
        <f>IF(E2,1,0)</f>
        <v>0</v>
      </c>
      <c r="H2" s="164"/>
      <c r="I2" s="164"/>
    </row>
    <row r="3" spans="1:559" ht="60" customHeight="1" x14ac:dyDescent="0.25">
      <c r="A3" s="82">
        <v>1</v>
      </c>
      <c r="B3" s="83" t="s">
        <v>106</v>
      </c>
      <c r="C3" s="83" t="s">
        <v>303</v>
      </c>
      <c r="D3" s="77"/>
      <c r="E3" s="135"/>
      <c r="F3" s="144"/>
      <c r="G3" s="141"/>
      <c r="H3" s="120"/>
      <c r="I3" s="120"/>
      <c r="J3" s="251" t="s">
        <v>8</v>
      </c>
    </row>
    <row r="4" spans="1:559" ht="65.400000000000006" customHeight="1" x14ac:dyDescent="0.25">
      <c r="A4" s="82">
        <v>2</v>
      </c>
      <c r="B4" s="83" t="s">
        <v>104</v>
      </c>
      <c r="C4" s="83" t="s">
        <v>409</v>
      </c>
      <c r="D4" s="77"/>
      <c r="E4" s="135"/>
      <c r="F4" s="144"/>
      <c r="G4" s="141"/>
      <c r="H4" s="120"/>
      <c r="I4" s="120"/>
      <c r="J4" s="251"/>
    </row>
    <row r="5" spans="1:559" ht="125.4" customHeight="1" x14ac:dyDescent="0.25">
      <c r="A5" s="82">
        <v>3</v>
      </c>
      <c r="B5" s="83" t="s">
        <v>200</v>
      </c>
      <c r="C5" s="83" t="s">
        <v>410</v>
      </c>
      <c r="D5" s="77"/>
      <c r="E5" s="135"/>
      <c r="F5" s="146"/>
      <c r="H5" s="120"/>
      <c r="I5" s="120"/>
      <c r="J5" s="251" t="s">
        <v>7</v>
      </c>
    </row>
    <row r="6" spans="1:559" s="103" customFormat="1" ht="16.2" customHeight="1" x14ac:dyDescent="0.3">
      <c r="A6" s="333" t="s">
        <v>67</v>
      </c>
      <c r="B6" s="333"/>
      <c r="C6" s="270"/>
      <c r="D6" s="265"/>
      <c r="E6" s="256">
        <f>COUNTIF(D7:D9,"Not Met")</f>
        <v>0</v>
      </c>
      <c r="F6" s="266"/>
      <c r="G6" s="285">
        <f>IF(E6,1,0)</f>
        <v>0</v>
      </c>
      <c r="H6" s="165"/>
      <c r="I6" s="165"/>
      <c r="J6" s="100" t="s">
        <v>3</v>
      </c>
    </row>
    <row r="7" spans="1:559" ht="89.4" customHeight="1" x14ac:dyDescent="0.25">
      <c r="A7" s="82">
        <v>4</v>
      </c>
      <c r="B7" s="81" t="s">
        <v>304</v>
      </c>
      <c r="C7" s="81" t="s">
        <v>305</v>
      </c>
      <c r="D7" s="77"/>
      <c r="E7" s="135"/>
      <c r="F7" s="144"/>
      <c r="G7" s="346"/>
      <c r="H7" s="120"/>
      <c r="I7" s="120"/>
    </row>
    <row r="8" spans="1:559" s="90" customFormat="1" ht="75.599999999999994" customHeight="1" thickBot="1" x14ac:dyDescent="0.3">
      <c r="A8" s="82">
        <v>5</v>
      </c>
      <c r="B8" s="81" t="s">
        <v>306</v>
      </c>
      <c r="C8" s="81" t="s">
        <v>411</v>
      </c>
      <c r="D8" s="77"/>
      <c r="E8" s="135"/>
      <c r="F8" s="144"/>
      <c r="G8" s="346"/>
      <c r="H8" s="120"/>
      <c r="I8" s="12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c r="IW8" s="70"/>
      <c r="IX8" s="70"/>
      <c r="IY8" s="70"/>
      <c r="IZ8" s="70"/>
      <c r="JA8" s="70"/>
      <c r="JB8" s="70"/>
      <c r="JC8" s="70"/>
      <c r="JD8" s="70"/>
      <c r="JE8" s="70"/>
      <c r="JF8" s="70"/>
      <c r="JG8" s="70"/>
      <c r="JH8" s="70"/>
      <c r="JI8" s="70"/>
      <c r="JJ8" s="70"/>
      <c r="JK8" s="70"/>
      <c r="JL8" s="70"/>
      <c r="JM8" s="70"/>
      <c r="JN8" s="70"/>
      <c r="JO8" s="70"/>
      <c r="JP8" s="70"/>
      <c r="JQ8" s="70"/>
      <c r="JR8" s="70"/>
      <c r="JS8" s="70"/>
      <c r="JT8" s="70"/>
      <c r="JU8" s="70"/>
      <c r="JV8" s="70"/>
      <c r="JW8" s="70"/>
      <c r="JX8" s="70"/>
      <c r="JY8" s="70"/>
      <c r="JZ8" s="70"/>
      <c r="KA8" s="70"/>
      <c r="KB8" s="70"/>
      <c r="KC8" s="70"/>
      <c r="KD8" s="70"/>
      <c r="KE8" s="70"/>
      <c r="KF8" s="70"/>
      <c r="KG8" s="70"/>
      <c r="KH8" s="70"/>
      <c r="KI8" s="70"/>
      <c r="KJ8" s="70"/>
      <c r="KK8" s="70"/>
      <c r="KL8" s="70"/>
      <c r="KM8" s="70"/>
      <c r="KN8" s="70"/>
      <c r="KO8" s="70"/>
      <c r="KP8" s="70"/>
      <c r="KQ8" s="70"/>
      <c r="KR8" s="70"/>
      <c r="KS8" s="70"/>
      <c r="KT8" s="70"/>
      <c r="KU8" s="70"/>
      <c r="KV8" s="70"/>
      <c r="KW8" s="70"/>
      <c r="KX8" s="70"/>
      <c r="KY8" s="70"/>
      <c r="KZ8" s="70"/>
      <c r="LA8" s="70"/>
      <c r="LB8" s="70"/>
      <c r="LC8" s="70"/>
      <c r="LD8" s="70"/>
      <c r="LE8" s="70"/>
      <c r="LF8" s="70"/>
      <c r="LG8" s="70"/>
      <c r="LH8" s="70"/>
      <c r="LI8" s="70"/>
      <c r="LJ8" s="70"/>
      <c r="LK8" s="70"/>
      <c r="LL8" s="70"/>
      <c r="LM8" s="70"/>
      <c r="LN8" s="70"/>
      <c r="LO8" s="70"/>
      <c r="LP8" s="70"/>
      <c r="LQ8" s="70"/>
      <c r="LR8" s="70"/>
      <c r="LS8" s="70"/>
      <c r="LT8" s="70"/>
      <c r="LU8" s="70"/>
      <c r="LV8" s="70"/>
      <c r="LW8" s="70"/>
      <c r="LX8" s="70"/>
      <c r="LY8" s="70"/>
      <c r="LZ8" s="70"/>
      <c r="MA8" s="70"/>
      <c r="MB8" s="70"/>
      <c r="MC8" s="70"/>
      <c r="MD8" s="70"/>
      <c r="ME8" s="70"/>
      <c r="MF8" s="70"/>
      <c r="MG8" s="70"/>
      <c r="MH8" s="70"/>
      <c r="MI8" s="70"/>
      <c r="MJ8" s="70"/>
      <c r="MK8" s="70"/>
      <c r="ML8" s="70"/>
      <c r="MM8" s="70"/>
      <c r="MN8" s="70"/>
      <c r="MO8" s="70"/>
      <c r="MP8" s="70"/>
      <c r="MQ8" s="70"/>
      <c r="MR8" s="70"/>
      <c r="MS8" s="70"/>
      <c r="MT8" s="70"/>
      <c r="MU8" s="70"/>
      <c r="MV8" s="70"/>
      <c r="MW8" s="70"/>
      <c r="MX8" s="70"/>
      <c r="MY8" s="70"/>
      <c r="MZ8" s="70"/>
      <c r="NA8" s="70"/>
      <c r="NB8" s="70"/>
      <c r="NC8" s="70"/>
      <c r="ND8" s="70"/>
      <c r="NE8" s="70"/>
      <c r="NF8" s="70"/>
      <c r="NG8" s="70"/>
      <c r="NH8" s="70"/>
      <c r="NI8" s="70"/>
      <c r="NJ8" s="70"/>
      <c r="NK8" s="70"/>
      <c r="NL8" s="70"/>
      <c r="NM8" s="70"/>
      <c r="NN8" s="70"/>
      <c r="NO8" s="70"/>
      <c r="NP8" s="70"/>
      <c r="NQ8" s="70"/>
      <c r="NR8" s="70"/>
      <c r="NS8" s="70"/>
      <c r="NT8" s="70"/>
      <c r="NU8" s="70"/>
      <c r="NV8" s="70"/>
      <c r="NW8" s="70"/>
      <c r="NX8" s="70"/>
      <c r="NY8" s="70"/>
      <c r="NZ8" s="70"/>
      <c r="OA8" s="70"/>
      <c r="OB8" s="70"/>
      <c r="OC8" s="70"/>
      <c r="OD8" s="70"/>
      <c r="OE8" s="70"/>
      <c r="OF8" s="70"/>
      <c r="OG8" s="70"/>
      <c r="OH8" s="70"/>
      <c r="OI8" s="70"/>
      <c r="OJ8" s="70"/>
      <c r="OK8" s="70"/>
      <c r="OL8" s="70"/>
      <c r="OM8" s="70"/>
      <c r="ON8" s="70"/>
      <c r="OO8" s="70"/>
      <c r="OP8" s="70"/>
      <c r="OQ8" s="70"/>
      <c r="OR8" s="70"/>
      <c r="OS8" s="70"/>
      <c r="OT8" s="70"/>
      <c r="OU8" s="70"/>
      <c r="OV8" s="70"/>
      <c r="OW8" s="70"/>
      <c r="OX8" s="70"/>
      <c r="OY8" s="70"/>
      <c r="OZ8" s="70"/>
      <c r="PA8" s="70"/>
      <c r="PB8" s="70"/>
      <c r="PC8" s="70"/>
      <c r="PD8" s="70"/>
      <c r="PE8" s="70"/>
      <c r="PF8" s="70"/>
      <c r="PG8" s="70"/>
      <c r="PH8" s="70"/>
      <c r="PI8" s="70"/>
      <c r="PJ8" s="70"/>
      <c r="PK8" s="70"/>
      <c r="PL8" s="70"/>
      <c r="PM8" s="70"/>
      <c r="PN8" s="70"/>
      <c r="PO8" s="70"/>
      <c r="PP8" s="70"/>
      <c r="PQ8" s="70"/>
      <c r="PR8" s="70"/>
      <c r="PS8" s="70"/>
      <c r="PT8" s="70"/>
      <c r="PU8" s="70"/>
      <c r="PV8" s="70"/>
      <c r="PW8" s="70"/>
      <c r="PX8" s="70"/>
      <c r="PY8" s="70"/>
      <c r="PZ8" s="70"/>
      <c r="QA8" s="70"/>
      <c r="QB8" s="70"/>
      <c r="QC8" s="70"/>
      <c r="QD8" s="70"/>
      <c r="QE8" s="70"/>
      <c r="QF8" s="70"/>
      <c r="QG8" s="70"/>
      <c r="QH8" s="70"/>
      <c r="QI8" s="70"/>
      <c r="QJ8" s="70"/>
      <c r="QK8" s="70"/>
      <c r="QL8" s="70"/>
      <c r="QM8" s="70"/>
      <c r="QN8" s="70"/>
      <c r="QO8" s="70"/>
      <c r="QP8" s="70"/>
      <c r="QQ8" s="70"/>
      <c r="QR8" s="70"/>
      <c r="QS8" s="70"/>
      <c r="QT8" s="70"/>
      <c r="QU8" s="70"/>
      <c r="QV8" s="70"/>
      <c r="QW8" s="70"/>
      <c r="QX8" s="70"/>
      <c r="QY8" s="70"/>
      <c r="QZ8" s="70"/>
      <c r="RA8" s="70"/>
      <c r="RB8" s="70"/>
      <c r="RC8" s="70"/>
      <c r="RD8" s="70"/>
      <c r="RE8" s="70"/>
      <c r="RF8" s="70"/>
      <c r="RG8" s="70"/>
      <c r="RH8" s="70"/>
      <c r="RI8" s="70"/>
      <c r="RJ8" s="70"/>
      <c r="RK8" s="70"/>
      <c r="RL8" s="70"/>
      <c r="RM8" s="70"/>
      <c r="RN8" s="70"/>
      <c r="RO8" s="70"/>
      <c r="RP8" s="70"/>
      <c r="RQ8" s="70"/>
      <c r="RR8" s="70"/>
      <c r="RS8" s="70"/>
      <c r="RT8" s="70"/>
      <c r="RU8" s="70"/>
      <c r="RV8" s="70"/>
      <c r="RW8" s="70"/>
      <c r="RX8" s="70"/>
      <c r="RY8" s="70"/>
      <c r="RZ8" s="70"/>
      <c r="SA8" s="70"/>
      <c r="SB8" s="70"/>
      <c r="SC8" s="70"/>
      <c r="SD8" s="70"/>
      <c r="SE8" s="70"/>
      <c r="SF8" s="70"/>
      <c r="SG8" s="70"/>
      <c r="SH8" s="70"/>
      <c r="SI8" s="70"/>
      <c r="SJ8" s="70"/>
      <c r="SK8" s="70"/>
      <c r="SL8" s="70"/>
      <c r="SM8" s="70"/>
      <c r="SN8" s="70"/>
      <c r="SO8" s="70"/>
      <c r="SP8" s="70"/>
      <c r="SQ8" s="70"/>
      <c r="SR8" s="70"/>
      <c r="SS8" s="70"/>
      <c r="ST8" s="70"/>
      <c r="SU8" s="70"/>
      <c r="SV8" s="70"/>
      <c r="SW8" s="70"/>
      <c r="SX8" s="70"/>
      <c r="SY8" s="70"/>
      <c r="SZ8" s="70"/>
      <c r="TA8" s="70"/>
      <c r="TB8" s="70"/>
      <c r="TC8" s="70"/>
      <c r="TD8" s="70"/>
      <c r="TE8" s="70"/>
      <c r="TF8" s="70"/>
      <c r="TG8" s="70"/>
      <c r="TH8" s="70"/>
      <c r="TI8" s="70"/>
      <c r="TJ8" s="70"/>
      <c r="TK8" s="70"/>
      <c r="TL8" s="70"/>
      <c r="TM8" s="70"/>
      <c r="TN8" s="70"/>
      <c r="TO8" s="70"/>
      <c r="TP8" s="70"/>
      <c r="TQ8" s="70"/>
      <c r="TR8" s="70"/>
      <c r="TS8" s="70"/>
      <c r="TT8" s="70"/>
      <c r="TU8" s="70"/>
      <c r="TV8" s="70"/>
      <c r="TW8" s="70"/>
      <c r="TX8" s="70"/>
      <c r="TY8" s="70"/>
      <c r="TZ8" s="70"/>
      <c r="UA8" s="70"/>
      <c r="UB8" s="70"/>
      <c r="UC8" s="70"/>
      <c r="UD8" s="70"/>
      <c r="UE8" s="70"/>
      <c r="UF8" s="70"/>
      <c r="UG8" s="70"/>
      <c r="UH8" s="70"/>
      <c r="UI8" s="70"/>
      <c r="UJ8" s="70"/>
      <c r="UK8" s="70"/>
      <c r="UL8" s="70"/>
      <c r="UM8" s="70"/>
    </row>
    <row r="9" spans="1:559" ht="64.95" customHeight="1" x14ac:dyDescent="0.25">
      <c r="A9" s="82">
        <v>6</v>
      </c>
      <c r="B9" s="81" t="s">
        <v>105</v>
      </c>
      <c r="C9" s="81" t="s">
        <v>412</v>
      </c>
      <c r="D9" s="77"/>
      <c r="E9" s="135"/>
      <c r="F9" s="142"/>
      <c r="H9" s="120"/>
      <c r="I9" s="120"/>
    </row>
    <row r="10" spans="1:559" s="103" customFormat="1" ht="15.6" x14ac:dyDescent="0.3">
      <c r="A10" s="327" t="s">
        <v>68</v>
      </c>
      <c r="B10" s="327"/>
      <c r="C10" s="264"/>
      <c r="D10" s="265"/>
      <c r="E10" s="256">
        <f>COUNTIF(D11,"Not Met")</f>
        <v>0</v>
      </c>
      <c r="F10" s="266"/>
      <c r="G10" s="285">
        <f>IF(E10,1,0)</f>
        <v>0</v>
      </c>
      <c r="H10" s="165"/>
      <c r="I10" s="165"/>
    </row>
    <row r="11" spans="1:559" ht="55.2" customHeight="1" x14ac:dyDescent="0.25">
      <c r="A11" s="71">
        <v>7</v>
      </c>
      <c r="B11" s="72" t="s">
        <v>144</v>
      </c>
      <c r="C11" s="72" t="s">
        <v>307</v>
      </c>
      <c r="D11" s="77"/>
      <c r="E11" s="135"/>
      <c r="F11" s="142"/>
      <c r="H11" s="120"/>
      <c r="I11" s="120"/>
    </row>
    <row r="12" spans="1:559" s="103" customFormat="1" ht="15.6" x14ac:dyDescent="0.3">
      <c r="A12" s="277" t="s">
        <v>17</v>
      </c>
      <c r="B12" s="262"/>
      <c r="C12" s="262"/>
      <c r="D12" s="148"/>
      <c r="E12" s="268"/>
      <c r="F12" s="268"/>
      <c r="G12" s="254">
        <f>SUM(G2,G6,G10)</f>
        <v>0</v>
      </c>
      <c r="H12" s="165"/>
      <c r="I12" s="165"/>
    </row>
    <row r="13" spans="1:559" x14ac:dyDescent="0.25">
      <c r="F13" s="70"/>
    </row>
    <row r="14" spans="1:559" x14ac:dyDescent="0.25">
      <c r="F14" s="70"/>
    </row>
    <row r="15" spans="1:559" x14ac:dyDescent="0.25">
      <c r="F15" s="70"/>
    </row>
    <row r="16" spans="1:559" x14ac:dyDescent="0.25">
      <c r="F16" s="70"/>
    </row>
  </sheetData>
  <sheetProtection formatRows="0" selectLockedCells="1"/>
  <mergeCells count="5">
    <mergeCell ref="A10:B10"/>
    <mergeCell ref="A2:B2"/>
    <mergeCell ref="A6:B6"/>
    <mergeCell ref="A1:B1"/>
    <mergeCell ref="G7:G8"/>
  </mergeCells>
  <phoneticPr fontId="2" type="noConversion"/>
  <dataValidations xWindow="357" yWindow="130" count="1">
    <dataValidation type="list" allowBlank="1" showInputMessage="1" showErrorMessage="1" sqref="D3:D5 D7:D9 D11" xr:uid="{97F44925-C170-44D1-B43B-A1F4E7469F89}">
      <formula1>"Met, N/A, Not Met"</formula1>
    </dataValidation>
  </dataValidations>
  <printOptions horizontalCentered="1"/>
  <pageMargins left="0.5" right="0.25" top="0.5" bottom="0.5" header="0.5" footer="0.25"/>
  <pageSetup scale="83" orientation="landscape" r:id="rId1"/>
  <headerFooter alignWithMargins="0">
    <oddFooter>&amp;L&amp;F&amp;C&amp;D&amp;R&amp;A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1"/>
    <pageSetUpPr fitToPage="1"/>
  </sheetPr>
  <dimension ref="A1:J29"/>
  <sheetViews>
    <sheetView showGridLines="0" zoomScale="110" zoomScaleNormal="90" zoomScaleSheetLayoutView="75" workbookViewId="0">
      <pane ySplit="3" topLeftCell="A4" activePane="bottomLeft" state="frozen"/>
      <selection activeCell="G25" sqref="G25"/>
      <selection pane="bottomLeft" activeCell="H4" sqref="H4"/>
    </sheetView>
  </sheetViews>
  <sheetFormatPr defaultColWidth="9.109375" defaultRowHeight="13.2" x14ac:dyDescent="0.25"/>
  <cols>
    <col min="1" max="1" width="3.44140625" style="52" customWidth="1"/>
    <col min="2" max="2" width="75.5546875" style="38" customWidth="1"/>
    <col min="3" max="3" width="67.6640625" style="38" customWidth="1"/>
    <col min="4" max="4" width="13.5546875" style="43" customWidth="1"/>
    <col min="5" max="5" width="12.44140625" style="54" hidden="1" customWidth="1"/>
    <col min="6" max="6" width="13.109375" style="54" hidden="1" customWidth="1"/>
    <col min="7" max="7" width="6.5546875" style="40" customWidth="1"/>
    <col min="8" max="8" width="30.6640625" style="70" customWidth="1"/>
    <col min="9" max="9" width="25.6640625" style="61" customWidth="1"/>
    <col min="10" max="10" width="27.44140625" style="41" hidden="1" customWidth="1"/>
    <col min="11" max="11" width="27.109375" style="41" customWidth="1"/>
    <col min="12" max="16384" width="9.109375" style="41"/>
  </cols>
  <sheetData>
    <row r="1" spans="1:10" s="47" customFormat="1" ht="17.399999999999999" x14ac:dyDescent="0.3">
      <c r="A1" s="147"/>
      <c r="B1" s="149" t="s">
        <v>18</v>
      </c>
      <c r="C1" s="238"/>
      <c r="D1" s="191"/>
      <c r="E1" s="192"/>
      <c r="F1" s="192"/>
      <c r="G1" s="193"/>
      <c r="H1" s="194"/>
      <c r="I1" s="203"/>
    </row>
    <row r="2" spans="1:10" s="48" customFormat="1" ht="30" customHeight="1" x14ac:dyDescent="0.3">
      <c r="A2" s="318" t="s">
        <v>290</v>
      </c>
      <c r="B2" s="318"/>
      <c r="C2" s="239" t="s">
        <v>205</v>
      </c>
      <c r="D2" s="239" t="s">
        <v>291</v>
      </c>
      <c r="E2" s="150"/>
      <c r="F2" s="150"/>
      <c r="G2" s="239" t="s">
        <v>4</v>
      </c>
      <c r="H2" s="239" t="s">
        <v>282</v>
      </c>
      <c r="I2" s="239" t="s">
        <v>281</v>
      </c>
    </row>
    <row r="3" spans="1:10" s="96" customFormat="1" ht="15.6" x14ac:dyDescent="0.3">
      <c r="A3" s="338" t="s">
        <v>55</v>
      </c>
      <c r="B3" s="338"/>
      <c r="C3" s="338"/>
      <c r="D3" s="338"/>
      <c r="E3" s="108">
        <f>COUNTIF(D4:D6,"Not Met")</f>
        <v>0</v>
      </c>
      <c r="F3" s="106"/>
      <c r="G3" s="143">
        <f>IF(E3,1,0)</f>
        <v>0</v>
      </c>
      <c r="H3" s="160"/>
      <c r="I3" s="215"/>
    </row>
    <row r="4" spans="1:10" ht="64.2" customHeight="1" x14ac:dyDescent="0.25">
      <c r="A4" s="92">
        <v>1</v>
      </c>
      <c r="B4" s="72" t="s">
        <v>415</v>
      </c>
      <c r="C4" s="72" t="s">
        <v>416</v>
      </c>
      <c r="D4" s="77"/>
      <c r="E4" s="119"/>
      <c r="F4" s="142"/>
      <c r="H4" s="166"/>
      <c r="I4" s="120"/>
    </row>
    <row r="5" spans="1:10" ht="40.799999999999997" customHeight="1" x14ac:dyDescent="0.25">
      <c r="A5" s="92">
        <v>2</v>
      </c>
      <c r="B5" s="72" t="s">
        <v>417</v>
      </c>
      <c r="C5" s="72" t="s">
        <v>418</v>
      </c>
      <c r="D5" s="77"/>
      <c r="E5" s="119"/>
      <c r="F5" s="142"/>
      <c r="H5" s="120"/>
      <c r="I5" s="120"/>
    </row>
    <row r="6" spans="1:10" ht="36.6" customHeight="1" x14ac:dyDescent="0.25">
      <c r="A6" s="92">
        <v>3</v>
      </c>
      <c r="B6" s="72" t="s">
        <v>413</v>
      </c>
      <c r="C6" s="72" t="s">
        <v>414</v>
      </c>
      <c r="D6" s="77"/>
      <c r="E6" s="131"/>
      <c r="F6" s="151"/>
      <c r="G6" s="41"/>
      <c r="H6" s="135"/>
      <c r="I6" s="81"/>
      <c r="J6" s="38" t="s">
        <v>56</v>
      </c>
    </row>
    <row r="7" spans="1:10" s="98" customFormat="1" ht="15.6" x14ac:dyDescent="0.3">
      <c r="A7" s="338" t="s">
        <v>46</v>
      </c>
      <c r="B7" s="338"/>
      <c r="C7" s="338"/>
      <c r="D7" s="338"/>
      <c r="E7" s="108">
        <f>COUNTIF(D8:D20,"Not Met")</f>
        <v>0</v>
      </c>
      <c r="F7" s="106"/>
      <c r="G7" s="145">
        <f>IF(E7,1,0)</f>
        <v>0</v>
      </c>
      <c r="H7" s="205"/>
      <c r="I7" s="204"/>
      <c r="J7" s="98" t="s">
        <v>7</v>
      </c>
    </row>
    <row r="8" spans="1:10" ht="61.2" customHeight="1" x14ac:dyDescent="0.25">
      <c r="A8" s="87">
        <v>4</v>
      </c>
      <c r="B8" s="81" t="s">
        <v>308</v>
      </c>
      <c r="C8" s="81" t="s">
        <v>419</v>
      </c>
      <c r="D8" s="77"/>
      <c r="E8" s="131"/>
      <c r="F8" s="151"/>
      <c r="G8" s="41"/>
      <c r="H8" s="120"/>
      <c r="I8" s="120"/>
      <c r="J8" s="41" t="s">
        <v>3</v>
      </c>
    </row>
    <row r="9" spans="1:10" ht="16.2" customHeight="1" x14ac:dyDescent="0.25">
      <c r="A9" s="87"/>
      <c r="B9" s="200" t="s">
        <v>312</v>
      </c>
      <c r="C9" s="200"/>
      <c r="D9" s="77"/>
      <c r="E9" s="131"/>
      <c r="F9" s="151"/>
      <c r="G9" s="41"/>
      <c r="H9" s="120"/>
      <c r="I9" s="120"/>
    </row>
    <row r="10" spans="1:10" ht="16.2" customHeight="1" x14ac:dyDescent="0.25">
      <c r="A10" s="87"/>
      <c r="B10" s="200" t="s">
        <v>309</v>
      </c>
      <c r="C10" s="200"/>
      <c r="D10" s="77"/>
      <c r="E10" s="131"/>
      <c r="F10" s="151"/>
      <c r="G10" s="41"/>
      <c r="H10" s="120"/>
      <c r="I10" s="120"/>
    </row>
    <row r="11" spans="1:10" ht="16.2" customHeight="1" x14ac:dyDescent="0.25">
      <c r="A11" s="87"/>
      <c r="B11" s="200" t="s">
        <v>310</v>
      </c>
      <c r="C11" s="200"/>
      <c r="D11" s="77"/>
      <c r="E11" s="131"/>
      <c r="F11" s="151"/>
      <c r="G11" s="41"/>
      <c r="H11" s="120"/>
      <c r="I11" s="120"/>
    </row>
    <row r="12" spans="1:10" ht="16.2" customHeight="1" x14ac:dyDescent="0.25">
      <c r="A12" s="87"/>
      <c r="B12" s="83" t="s">
        <v>311</v>
      </c>
      <c r="C12" s="83"/>
      <c r="D12" s="77"/>
      <c r="E12" s="131"/>
      <c r="F12" s="151"/>
      <c r="G12" s="41"/>
      <c r="H12" s="120"/>
      <c r="I12" s="120"/>
    </row>
    <row r="13" spans="1:10" ht="120.6" customHeight="1" x14ac:dyDescent="0.25">
      <c r="A13" s="87">
        <v>5</v>
      </c>
      <c r="B13" s="81" t="s">
        <v>420</v>
      </c>
      <c r="C13" s="81" t="s">
        <v>421</v>
      </c>
      <c r="D13" s="77"/>
      <c r="E13" s="131"/>
      <c r="F13" s="151"/>
      <c r="G13" s="41"/>
      <c r="H13" s="120"/>
      <c r="I13" s="120"/>
    </row>
    <row r="14" spans="1:10" ht="76.5" customHeight="1" x14ac:dyDescent="0.25">
      <c r="A14" s="87">
        <v>6</v>
      </c>
      <c r="B14" s="81" t="s">
        <v>107</v>
      </c>
      <c r="C14" s="73" t="s">
        <v>313</v>
      </c>
      <c r="D14" s="78"/>
      <c r="E14" s="131"/>
      <c r="F14" s="131"/>
      <c r="G14" s="152"/>
      <c r="H14" s="206"/>
      <c r="I14" s="207"/>
    </row>
    <row r="15" spans="1:10" ht="16.5" customHeight="1" x14ac:dyDescent="0.25">
      <c r="A15" s="87"/>
      <c r="B15" s="81" t="s">
        <v>69</v>
      </c>
      <c r="C15" s="81"/>
      <c r="D15" s="77"/>
      <c r="E15" s="131"/>
      <c r="F15" s="151"/>
      <c r="G15" s="41"/>
      <c r="H15" s="120"/>
      <c r="I15" s="120"/>
    </row>
    <row r="16" spans="1:10" ht="16.2" customHeight="1" x14ac:dyDescent="0.25">
      <c r="A16" s="87"/>
      <c r="B16" s="81" t="s">
        <v>70</v>
      </c>
      <c r="C16" s="81"/>
      <c r="D16" s="77"/>
      <c r="E16" s="131"/>
      <c r="F16" s="151"/>
      <c r="G16" s="41"/>
      <c r="H16" s="120"/>
      <c r="I16" s="120"/>
    </row>
    <row r="17" spans="1:9" ht="17.25" customHeight="1" x14ac:dyDescent="0.25">
      <c r="A17" s="87"/>
      <c r="B17" s="81" t="s">
        <v>71</v>
      </c>
      <c r="C17" s="81"/>
      <c r="D17" s="77"/>
      <c r="E17" s="131"/>
      <c r="F17" s="151"/>
      <c r="G17" s="41"/>
      <c r="H17" s="120"/>
      <c r="I17" s="120"/>
    </row>
    <row r="18" spans="1:9" ht="48.75" customHeight="1" x14ac:dyDescent="0.25">
      <c r="A18" s="87">
        <v>7</v>
      </c>
      <c r="B18" s="81" t="s">
        <v>108</v>
      </c>
      <c r="C18" s="81" t="s">
        <v>314</v>
      </c>
      <c r="D18" s="78"/>
      <c r="E18" s="131"/>
      <c r="F18" s="131"/>
      <c r="G18" s="152"/>
      <c r="H18" s="206"/>
      <c r="I18" s="207"/>
    </row>
    <row r="19" spans="1:9" ht="14.1" customHeight="1" x14ac:dyDescent="0.25">
      <c r="A19" s="87"/>
      <c r="B19" s="81" t="s">
        <v>72</v>
      </c>
      <c r="C19" s="81"/>
      <c r="D19" s="77"/>
      <c r="E19" s="131"/>
      <c r="F19" s="151"/>
      <c r="G19" s="41"/>
      <c r="H19" s="120"/>
      <c r="I19" s="120"/>
    </row>
    <row r="20" spans="1:9" ht="39" customHeight="1" x14ac:dyDescent="0.25">
      <c r="A20" s="87"/>
      <c r="B20" s="81" t="s">
        <v>422</v>
      </c>
      <c r="C20" s="229"/>
      <c r="D20" s="77"/>
      <c r="E20" s="131"/>
      <c r="F20" s="151"/>
      <c r="G20" s="41"/>
      <c r="H20" s="120"/>
      <c r="I20" s="120"/>
    </row>
    <row r="21" spans="1:9" s="98" customFormat="1" ht="15.6" x14ac:dyDescent="0.3">
      <c r="A21" s="338" t="s">
        <v>44</v>
      </c>
      <c r="B21" s="338"/>
      <c r="C21" s="338"/>
      <c r="D21" s="338"/>
      <c r="E21" s="108">
        <f>COUNTIF(D22:D23,"Not Met")</f>
        <v>0</v>
      </c>
      <c r="F21" s="106"/>
      <c r="G21" s="145">
        <f>IF(E21,1,0)</f>
        <v>0</v>
      </c>
      <c r="H21" s="205"/>
      <c r="I21" s="204"/>
    </row>
    <row r="22" spans="1:9" ht="55.5" customHeight="1" x14ac:dyDescent="0.25">
      <c r="A22" s="87">
        <v>8</v>
      </c>
      <c r="B22" s="81" t="s">
        <v>109</v>
      </c>
      <c r="C22" s="81" t="s">
        <v>423</v>
      </c>
      <c r="D22" s="77"/>
      <c r="E22" s="131"/>
      <c r="F22" s="151"/>
      <c r="G22" s="41"/>
      <c r="H22" s="120"/>
      <c r="I22" s="120"/>
    </row>
    <row r="23" spans="1:9" ht="36" customHeight="1" x14ac:dyDescent="0.25">
      <c r="A23" s="87">
        <v>9</v>
      </c>
      <c r="B23" s="81" t="s">
        <v>145</v>
      </c>
      <c r="C23" s="81"/>
      <c r="D23" s="77"/>
      <c r="E23" s="131"/>
      <c r="F23" s="151"/>
      <c r="G23" s="41"/>
      <c r="H23" s="120"/>
      <c r="I23" s="120"/>
    </row>
    <row r="24" spans="1:9" s="98" customFormat="1" ht="15.6" x14ac:dyDescent="0.3">
      <c r="A24" s="338" t="s">
        <v>45</v>
      </c>
      <c r="B24" s="338"/>
      <c r="C24" s="338"/>
      <c r="D24" s="338"/>
      <c r="E24" s="108">
        <f>COUNTIF(D25:D28,"Not Met")</f>
        <v>0</v>
      </c>
      <c r="F24" s="106"/>
      <c r="G24" s="117">
        <f>IF(E24,1,0)</f>
        <v>0</v>
      </c>
      <c r="H24" s="205"/>
      <c r="I24" s="204"/>
    </row>
    <row r="25" spans="1:9" ht="75.75" customHeight="1" x14ac:dyDescent="0.25">
      <c r="A25" s="87">
        <v>10</v>
      </c>
      <c r="B25" s="83" t="s">
        <v>110</v>
      </c>
      <c r="C25" s="83" t="s">
        <v>315</v>
      </c>
      <c r="D25" s="78"/>
      <c r="E25" s="131"/>
      <c r="F25" s="131"/>
      <c r="G25" s="328"/>
      <c r="H25" s="206"/>
      <c r="I25" s="207"/>
    </row>
    <row r="26" spans="1:9" ht="26.85" customHeight="1" x14ac:dyDescent="0.25">
      <c r="A26" s="87"/>
      <c r="B26" s="81" t="s">
        <v>73</v>
      </c>
      <c r="C26" s="81"/>
      <c r="D26" s="77"/>
      <c r="E26" s="131"/>
      <c r="F26" s="131"/>
      <c r="G26" s="328"/>
      <c r="H26" s="120"/>
      <c r="I26" s="120"/>
    </row>
    <row r="27" spans="1:9" ht="27.75" customHeight="1" x14ac:dyDescent="0.25">
      <c r="A27" s="87"/>
      <c r="B27" s="81" t="s">
        <v>168</v>
      </c>
      <c r="C27" s="81"/>
      <c r="D27" s="77"/>
      <c r="E27" s="131"/>
      <c r="F27" s="131"/>
      <c r="G27" s="328"/>
      <c r="H27" s="120"/>
      <c r="I27" s="120"/>
    </row>
    <row r="28" spans="1:9" ht="18" customHeight="1" x14ac:dyDescent="0.25">
      <c r="A28" s="87"/>
      <c r="B28" s="81" t="s">
        <v>74</v>
      </c>
      <c r="C28" s="81"/>
      <c r="D28" s="77"/>
      <c r="E28" s="131"/>
      <c r="F28" s="131"/>
      <c r="G28" s="328"/>
      <c r="H28" s="120"/>
      <c r="I28" s="120"/>
    </row>
    <row r="29" spans="1:9" s="48" customFormat="1" ht="15.6" x14ac:dyDescent="0.3">
      <c r="A29" s="121" t="s">
        <v>21</v>
      </c>
      <c r="B29" s="93"/>
      <c r="C29" s="93"/>
      <c r="D29" s="148"/>
      <c r="E29" s="108"/>
      <c r="F29" s="108"/>
      <c r="G29" s="108">
        <f>SUM(G3:G24)</f>
        <v>0</v>
      </c>
      <c r="H29" s="170"/>
      <c r="I29" s="204"/>
    </row>
  </sheetData>
  <sheetProtection formatRows="0" selectLockedCells="1"/>
  <mergeCells count="6">
    <mergeCell ref="G25:G28"/>
    <mergeCell ref="A24:D24"/>
    <mergeCell ref="A2:B2"/>
    <mergeCell ref="A3:D3"/>
    <mergeCell ref="A7:D7"/>
    <mergeCell ref="A21:D21"/>
  </mergeCells>
  <phoneticPr fontId="2" type="noConversion"/>
  <dataValidations count="1">
    <dataValidation type="list" allowBlank="1" showInputMessage="1" showErrorMessage="1" sqref="D4:D6 D8:D13 D15:D17 D19:D20 D22:D23 D26:D28" xr:uid="{00000000-0002-0000-0800-000000000000}">
      <formula1>$J$6:$J$9</formula1>
    </dataValidation>
  </dataValidations>
  <printOptions horizontalCentered="1"/>
  <pageMargins left="0.5" right="0.25" top="0.5" bottom="0.5" header="0.5" footer="0.25"/>
  <pageSetup scale="55" orientation="landscape" r:id="rId1"/>
  <headerFooter alignWithMargins="0">
    <oddFooter>&amp;L&amp;F&amp;C&amp;D&amp;R&amp;A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Summary</vt:lpstr>
      <vt:lpstr>Administration</vt:lpstr>
      <vt:lpstr>Civil Rights</vt:lpstr>
      <vt:lpstr>Program Integrity</vt:lpstr>
      <vt:lpstr>LA Procedures &amp; QA</vt:lpstr>
      <vt:lpstr>Observations &amp; Cert Stand</vt:lpstr>
      <vt:lpstr>Nutrition Education</vt:lpstr>
      <vt:lpstr>MPF and Food Issuance</vt:lpstr>
      <vt:lpstr>BFPC</vt:lpstr>
      <vt:lpstr>WFMNP</vt:lpstr>
      <vt:lpstr>WPP</vt:lpstr>
      <vt:lpstr>Administration!Print_Area</vt:lpstr>
      <vt:lpstr>BFPC!Print_Area</vt:lpstr>
      <vt:lpstr>'Civil Rights'!Print_Area</vt:lpstr>
      <vt:lpstr>'LA Procedures &amp; QA'!Print_Area</vt:lpstr>
      <vt:lpstr>'MPF and Food Issuance'!Print_Area</vt:lpstr>
      <vt:lpstr>'Nutrition Education'!Print_Area</vt:lpstr>
      <vt:lpstr>'Observations &amp; Cert Stand'!Print_Area</vt:lpstr>
      <vt:lpstr>Summary!Print_Area</vt:lpstr>
      <vt:lpstr>WFMNP!Print_Area</vt:lpstr>
      <vt:lpstr>Administration!Print_Titles</vt:lpstr>
      <vt:lpstr>BFPC!Print_Titles</vt:lpstr>
      <vt:lpstr>'Civil Rights'!Print_Titles</vt:lpstr>
      <vt:lpstr>'LA Procedures &amp; QA'!Print_Titles</vt:lpstr>
      <vt:lpstr>'MPF and Food Issuance'!Print_Titles</vt:lpstr>
      <vt:lpstr>'Nutrition Education'!Print_Titles</vt:lpstr>
      <vt:lpstr>'Observations &amp; Cert Stand'!Print_Titles</vt:lpstr>
      <vt:lpstr>'Program Integrity'!Print_Titles</vt:lpstr>
      <vt:lpstr>WFMNP!Print_Titles</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Belt, Ginny</dc:creator>
  <cp:lastModifiedBy>Gadomski, Jessica</cp:lastModifiedBy>
  <cp:lastPrinted>2025-06-16T17:59:38Z</cp:lastPrinted>
  <dcterms:created xsi:type="dcterms:W3CDTF">2011-07-01T18:49:35Z</dcterms:created>
  <dcterms:modified xsi:type="dcterms:W3CDTF">2025-07-28T13:14:28Z</dcterms:modified>
</cp:coreProperties>
</file>